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174782\Desktop\PDF\"/>
    </mc:Choice>
  </mc:AlternateContent>
  <bookViews>
    <workbookView xWindow="0" yWindow="0" windowWidth="19200" windowHeight="7050" activeTab="2"/>
  </bookViews>
  <sheets>
    <sheet name="Ohjeet" sheetId="12" r:id="rId1"/>
    <sheet name="Palkat" sheetId="1" r:id="rId2"/>
    <sheet name="Lomat" sheetId="7" r:id="rId3"/>
  </sheets>
  <definedNames>
    <definedName name="_xlnm.Print_Area" localSheetId="2">Lomat!$A$11:$I$51</definedName>
  </definedNames>
  <calcPr calcId="162913"/>
</workbook>
</file>

<file path=xl/calcChain.xml><?xml version="1.0" encoding="utf-8"?>
<calcChain xmlns="http://schemas.openxmlformats.org/spreadsheetml/2006/main">
  <c r="G13" i="1" l="1"/>
  <c r="L25" i="7" l="1"/>
  <c r="K25" i="7"/>
  <c r="F25" i="7"/>
  <c r="D25" i="7"/>
  <c r="C25" i="7"/>
  <c r="E27" i="1"/>
  <c r="F27" i="1" s="1"/>
  <c r="D34" i="1"/>
  <c r="C34" i="1"/>
  <c r="B34" i="1"/>
  <c r="E33" i="1"/>
  <c r="F33" i="1" s="1"/>
  <c r="E32" i="1"/>
  <c r="F32" i="1" s="1"/>
  <c r="J32" i="1" s="1"/>
  <c r="E31" i="1"/>
  <c r="F31" i="1" s="1"/>
  <c r="E30" i="1"/>
  <c r="F30" i="1" s="1"/>
  <c r="J30" i="1" s="1"/>
  <c r="E29" i="1"/>
  <c r="F29" i="1" s="1"/>
  <c r="E28" i="1"/>
  <c r="F28" i="1" s="1"/>
  <c r="J28" i="1" s="1"/>
  <c r="L26" i="1"/>
  <c r="L11" i="1"/>
  <c r="L32" i="7"/>
  <c r="K32" i="7"/>
  <c r="J32" i="7"/>
  <c r="I32" i="7"/>
  <c r="H32" i="7"/>
  <c r="M31" i="7"/>
  <c r="M32" i="7" s="1"/>
  <c r="E13" i="7"/>
  <c r="G13" i="7" s="1"/>
  <c r="D19" i="1"/>
  <c r="C19" i="1"/>
  <c r="C36" i="1" s="1"/>
  <c r="E12" i="1"/>
  <c r="F12" i="1" s="1"/>
  <c r="E14" i="7"/>
  <c r="G14" i="7" s="1"/>
  <c r="E15" i="7"/>
  <c r="G15" i="7" s="1"/>
  <c r="E16" i="7"/>
  <c r="E17" i="7"/>
  <c r="G17" i="7" s="1"/>
  <c r="E18" i="7"/>
  <c r="G18" i="7" s="1"/>
  <c r="E19" i="7"/>
  <c r="G19" i="7" s="1"/>
  <c r="E20" i="7"/>
  <c r="E21" i="7"/>
  <c r="G21" i="7" s="1"/>
  <c r="E22" i="7"/>
  <c r="G22" i="7" s="1"/>
  <c r="E23" i="7"/>
  <c r="G23" i="7" s="1"/>
  <c r="E24" i="7"/>
  <c r="E16" i="1"/>
  <c r="F16" i="1" s="1"/>
  <c r="E17" i="1"/>
  <c r="F17" i="1" s="1"/>
  <c r="E18" i="1"/>
  <c r="F18" i="1" s="1"/>
  <c r="E13" i="1"/>
  <c r="F13" i="1" s="1"/>
  <c r="E14" i="1"/>
  <c r="F14" i="1" s="1"/>
  <c r="E15" i="1"/>
  <c r="F15" i="1" s="1"/>
  <c r="B19" i="1"/>
  <c r="B36" i="1" s="1"/>
  <c r="G24" i="7"/>
  <c r="G20" i="7"/>
  <c r="G16" i="7"/>
  <c r="K18" i="1" l="1"/>
  <c r="G18" i="1"/>
  <c r="J18" i="1"/>
  <c r="I18" i="1"/>
  <c r="L18" i="1" s="1"/>
  <c r="M18" i="1" s="1"/>
  <c r="H18" i="1"/>
  <c r="K17" i="1"/>
  <c r="G17" i="1"/>
  <c r="I13" i="1"/>
  <c r="G25" i="7"/>
  <c r="J14" i="1"/>
  <c r="H14" i="1"/>
  <c r="I14" i="1"/>
  <c r="K14" i="1"/>
  <c r="G14" i="1"/>
  <c r="K27" i="1"/>
  <c r="G27" i="1"/>
  <c r="J27" i="1"/>
  <c r="I27" i="1"/>
  <c r="H27" i="1"/>
  <c r="H17" i="1"/>
  <c r="J13" i="1"/>
  <c r="J17" i="1"/>
  <c r="K13" i="1"/>
  <c r="I17" i="1"/>
  <c r="H13" i="1"/>
  <c r="D36" i="1"/>
  <c r="F32" i="7"/>
  <c r="G32" i="7" s="1"/>
  <c r="N32" i="7" s="1"/>
  <c r="H12" i="1"/>
  <c r="G12" i="1"/>
  <c r="I12" i="1"/>
  <c r="J12" i="1"/>
  <c r="F19" i="1"/>
  <c r="K12" i="1"/>
  <c r="J15" i="1"/>
  <c r="G15" i="1"/>
  <c r="H15" i="1"/>
  <c r="I15" i="1"/>
  <c r="K15" i="1"/>
  <c r="K16" i="1"/>
  <c r="H16" i="1"/>
  <c r="J16" i="1"/>
  <c r="I16" i="1"/>
  <c r="G16" i="1"/>
  <c r="F34" i="1"/>
  <c r="F36" i="1" s="1"/>
  <c r="K31" i="1"/>
  <c r="I31" i="1"/>
  <c r="G31" i="1"/>
  <c r="J31" i="1"/>
  <c r="H31" i="1"/>
  <c r="K29" i="1"/>
  <c r="I29" i="1"/>
  <c r="G29" i="1"/>
  <c r="J29" i="1"/>
  <c r="H29" i="1"/>
  <c r="K33" i="1"/>
  <c r="I33" i="1"/>
  <c r="G33" i="1"/>
  <c r="J33" i="1"/>
  <c r="H33" i="1"/>
  <c r="G28" i="1"/>
  <c r="I28" i="1"/>
  <c r="K28" i="1"/>
  <c r="G30" i="1"/>
  <c r="I30" i="1"/>
  <c r="K30" i="1"/>
  <c r="G32" i="1"/>
  <c r="I32" i="1"/>
  <c r="K32" i="1"/>
  <c r="H28" i="1"/>
  <c r="H30" i="1"/>
  <c r="H32" i="1"/>
  <c r="L13" i="1" l="1"/>
  <c r="M13" i="1" s="1"/>
  <c r="L14" i="1"/>
  <c r="M14" i="1" s="1"/>
  <c r="L17" i="1"/>
  <c r="M17" i="1" s="1"/>
  <c r="L27" i="1"/>
  <c r="M27" i="1" s="1"/>
  <c r="G19" i="1"/>
  <c r="L12" i="1"/>
  <c r="L31" i="1"/>
  <c r="M31" i="1" s="1"/>
  <c r="L16" i="1"/>
  <c r="M16" i="1" s="1"/>
  <c r="L15" i="1"/>
  <c r="M15" i="1" s="1"/>
  <c r="K19" i="1"/>
  <c r="J19" i="1"/>
  <c r="I19" i="1"/>
  <c r="H19" i="1"/>
  <c r="J34" i="1"/>
  <c r="G34" i="1"/>
  <c r="K34" i="1"/>
  <c r="K36" i="1" s="1"/>
  <c r="L33" i="1"/>
  <c r="M33" i="1" s="1"/>
  <c r="L29" i="1"/>
  <c r="M29" i="1" s="1"/>
  <c r="L32" i="1"/>
  <c r="M32" i="1" s="1"/>
  <c r="L30" i="1"/>
  <c r="M30" i="1" s="1"/>
  <c r="L28" i="1"/>
  <c r="M28" i="1" s="1"/>
  <c r="H34" i="1"/>
  <c r="I34" i="1"/>
  <c r="I36" i="1" l="1"/>
  <c r="G36" i="1"/>
  <c r="H36" i="1"/>
  <c r="J36" i="1"/>
  <c r="L19" i="1"/>
  <c r="M12" i="1"/>
  <c r="M19" i="1" s="1"/>
  <c r="L34" i="1"/>
  <c r="L36" i="1" l="1"/>
  <c r="M34" i="1"/>
  <c r="M36" i="1" s="1"/>
</calcChain>
</file>

<file path=xl/comments1.xml><?xml version="1.0" encoding="utf-8"?>
<comments xmlns="http://schemas.openxmlformats.org/spreadsheetml/2006/main">
  <authors>
    <author>Koponen Jemina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Koponen Jemina:</t>
        </r>
        <r>
          <rPr>
            <sz val="9"/>
            <color indexed="81"/>
            <rFont val="Tahoma"/>
            <family val="2"/>
          </rPr>
          <t xml:space="preserve">
Huom! Erikoispyhät lyhentävät kokonaistyöaikaa. Muuksi päiväksi kuin lauantaiksi tai sunnuntaiksi sattuva uudenvuodenpäivä, vapunpäivä, itsenäi-syyspäivä, jouluaatto, joulupäivä, tapaninpäivä ja loppiainen sekä pitkäperjantai, toinen pääsiäispäivä ja juhannusaatto. KATSO OMA TYÖEHTOSOPIMUKSENNE.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Koponen Jemina:</t>
        </r>
        <r>
          <rPr>
            <sz val="9"/>
            <color indexed="81"/>
            <rFont val="Tahoma"/>
            <family val="2"/>
          </rPr>
          <t xml:space="preserve">
HUOM! esim. lomat ja sairaslomat tulee kohdistaa hankkeelle ansainnan mukaisesti.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Koponen Jemina:</t>
        </r>
        <r>
          <rPr>
            <sz val="9"/>
            <color indexed="81"/>
            <rFont val="Tahoma"/>
            <family val="2"/>
          </rPr>
          <t xml:space="preserve">
Huom! Erikoispyhät lyhentävät kokonaistyöaikaa. Muuksi päiväksi kuin lauantaiksi tai sunnuntaiksi sattuva uudenvuodenpäivä, vapunpäivä, itsenäi-syyspäivä, jouluaatto, joulupäivä, tapaninpäivä ja loppiainen sekä pitkäperjantai, toinen pääsiäispäivä ja juhannusaatto. KATSO OMA TYÖEHTOSOPIMUKSENNE.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Koponen Jemina:</t>
        </r>
        <r>
          <rPr>
            <sz val="9"/>
            <color indexed="81"/>
            <rFont val="Tahoma"/>
            <family val="2"/>
          </rPr>
          <t xml:space="preserve">
HUOM! esim. lomat ja sairaslomat tulee kohdistaa hankkeelle ansainnan mukaisesti.</t>
        </r>
      </text>
    </comment>
  </commentList>
</comments>
</file>

<file path=xl/comments2.xml><?xml version="1.0" encoding="utf-8"?>
<comments xmlns="http://schemas.openxmlformats.org/spreadsheetml/2006/main">
  <authors>
    <author>A001508</author>
    <author>Koponen Jemina</author>
  </authors>
  <commentList>
    <comment ref="H31" authorId="0" shapeId="0">
      <text>
        <r>
          <rPr>
            <b/>
            <sz val="9"/>
            <color indexed="81"/>
            <rFont val="Tahoma"/>
            <family val="2"/>
          </rPr>
          <t xml:space="preserve">Koponen Jemina: Markitse tähän ruutuun ko. prosenttiluku.
</t>
        </r>
      </text>
    </comment>
    <comment ref="I31" authorId="1" shapeId="0">
      <text>
        <r>
          <rPr>
            <b/>
            <sz val="9"/>
            <color indexed="81"/>
            <rFont val="Tahoma"/>
            <family val="2"/>
          </rPr>
          <t>Koponen Jemina:</t>
        </r>
        <r>
          <rPr>
            <sz val="9"/>
            <color indexed="81"/>
            <rFont val="Tahoma"/>
            <family val="2"/>
          </rPr>
          <t xml:space="preserve">
Merkitse tähän ruutuun ko. prosenttiluku.
</t>
        </r>
      </text>
    </comment>
    <comment ref="J31" authorId="1" shapeId="0">
      <text>
        <r>
          <rPr>
            <b/>
            <sz val="9"/>
            <color indexed="81"/>
            <rFont val="Tahoma"/>
            <family val="2"/>
          </rPr>
          <t>Koponen Jemina:</t>
        </r>
        <r>
          <rPr>
            <sz val="9"/>
            <color indexed="81"/>
            <rFont val="Tahoma"/>
            <family val="2"/>
          </rPr>
          <t xml:space="preserve">
Merkitse tähän ruutuun ko. prosenttiluku.
</t>
        </r>
      </text>
    </comment>
    <comment ref="K31" authorId="1" shapeId="0">
      <text>
        <r>
          <rPr>
            <b/>
            <sz val="9"/>
            <color indexed="81"/>
            <rFont val="Tahoma"/>
            <family val="2"/>
          </rPr>
          <t>Koponen Jemina:</t>
        </r>
        <r>
          <rPr>
            <sz val="9"/>
            <color indexed="81"/>
            <rFont val="Tahoma"/>
            <family val="2"/>
          </rPr>
          <t xml:space="preserve">
Merkitse tähän ruutuun ko. prosenttiluku.
</t>
        </r>
      </text>
    </comment>
    <comment ref="L31" authorId="1" shapeId="0">
      <text>
        <r>
          <rPr>
            <b/>
            <sz val="9"/>
            <color indexed="81"/>
            <rFont val="Tahoma"/>
            <family val="2"/>
          </rPr>
          <t>Koponen Jemina:</t>
        </r>
        <r>
          <rPr>
            <sz val="9"/>
            <color indexed="81"/>
            <rFont val="Tahoma"/>
            <family val="2"/>
          </rPr>
          <t xml:space="preserve">
Merkitse tähän ruutuun ko. prosenttiluku.
</t>
        </r>
      </text>
    </comment>
    <comment ref="M31" authorId="1" shapeId="0">
      <text>
        <r>
          <rPr>
            <b/>
            <sz val="9"/>
            <color indexed="81"/>
            <rFont val="Tahoma"/>
            <family val="2"/>
          </rPr>
          <t>Koponen Jemina:</t>
        </r>
        <r>
          <rPr>
            <sz val="9"/>
            <color indexed="81"/>
            <rFont val="Tahoma"/>
            <family val="2"/>
          </rPr>
          <t xml:space="preserve">
Merkitse tähän ruutuun ko. prosenttiluku.
</t>
        </r>
      </text>
    </comment>
  </commentList>
</comments>
</file>

<file path=xl/sharedStrings.xml><?xml version="1.0" encoding="utf-8"?>
<sst xmlns="http://schemas.openxmlformats.org/spreadsheetml/2006/main" count="175" uniqueCount="133">
  <si>
    <t>Yhteensä</t>
  </si>
  <si>
    <t>Eläke-maksu %</t>
  </si>
  <si>
    <t>Tapa-turma %</t>
  </si>
  <si>
    <t>Työttö-myys %</t>
  </si>
  <si>
    <t>Ryhmä-henki %</t>
  </si>
  <si>
    <t xml:space="preserve">Kaikki palkat yhteensä </t>
  </si>
  <si>
    <t>Kuukausi</t>
  </si>
  <si>
    <t>Kuukauden bruttopalkka</t>
  </si>
  <si>
    <t>Kokonais-työaika /kk</t>
  </si>
  <si>
    <t>Hankkeen tunnit /kk</t>
  </si>
  <si>
    <t>Hankkeen % - osuus palkoista</t>
  </si>
  <si>
    <t>Palkka hankkeesta /kk</t>
  </si>
  <si>
    <t>Palkkojen sivukulut, hankkeelta ansaitusta palkasta</t>
  </si>
  <si>
    <t>Sotu %</t>
  </si>
  <si>
    <t>Sivuk. % yhteensä</t>
  </si>
  <si>
    <t>Lomaraha</t>
  </si>
  <si>
    <t>Pidetyt vuosilomapäivät</t>
  </si>
  <si>
    <t>Osa-aikaisuus</t>
  </si>
  <si>
    <t>Työsuhde hankkeelle alkanut (pvm):</t>
  </si>
  <si>
    <t>= pääkirjalta todettavissa oleva euromäärä sivukuluineen</t>
  </si>
  <si>
    <t>Kausi</t>
  </si>
  <si>
    <t>Hankkeen tunnit</t>
  </si>
  <si>
    <t>Lomaoikeus   pv/kk</t>
  </si>
  <si>
    <t>Loman määr. vuosi</t>
  </si>
  <si>
    <t>Hankeen % - osuus palkoista</t>
  </si>
  <si>
    <t>Lomapäivät hankkeesta</t>
  </si>
  <si>
    <t>Etu- ja sukunimi:</t>
  </si>
  <si>
    <t>Tapaturma %</t>
  </si>
  <si>
    <t>Työttömyys %</t>
  </si>
  <si>
    <t>Ryhmähenki %</t>
  </si>
  <si>
    <t>Maksupäivä</t>
  </si>
  <si>
    <t>Lomaoikeus hankkeelle (pv)</t>
  </si>
  <si>
    <t>Hankenumero:</t>
  </si>
  <si>
    <t>Loma-oikeus (pv)</t>
  </si>
  <si>
    <t>Hankkeen osuus kokonais-työajasta %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</si>
  <si>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</si>
  <si>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</si>
  <si>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</si>
  <si>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</si>
  <si>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</si>
  <si>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</si>
  <si>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</si>
  <si>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</si>
  <si>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</si>
  <si>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tammikuu</t>
  </si>
  <si>
    <t>helmikuu</t>
  </si>
  <si>
    <t>maaliskuu</t>
  </si>
  <si>
    <t>MUISTA TARKISTAA SOLUVIITTAUKSET!</t>
  </si>
  <si>
    <t>Hankkeen palkat yhteensä sivukuluineen</t>
  </si>
  <si>
    <t>Lomanmääräytymisaika:</t>
  </si>
  <si>
    <t>Kokonaistyöaika tunteina</t>
  </si>
  <si>
    <t>Malli Osa-aikainen</t>
  </si>
  <si>
    <t>1.4.2014 - 31.3.2015</t>
  </si>
  <si>
    <t>Loma-aika</t>
  </si>
  <si>
    <t>Loma- päivät yhteensä</t>
  </si>
  <si>
    <t>Hankkeen lomapäivät</t>
  </si>
  <si>
    <t>1.-3.7.2015</t>
  </si>
  <si>
    <t>20.-21.7.2015</t>
  </si>
  <si>
    <t>Lomapäivien, loma-ajan palkan ja lomarahan ansainta</t>
  </si>
  <si>
    <t>Lomavuosi:</t>
  </si>
  <si>
    <t>1.4.2014-31.3.2015</t>
  </si>
  <si>
    <t xml:space="preserve">Lomavuosi:  </t>
  </si>
  <si>
    <t>Hankkeen osuus lomarahasta €</t>
  </si>
  <si>
    <t>Lomapäivien, loma-ajan palkan ja lomarahan kohdentaminen hankkeelle</t>
  </si>
  <si>
    <t>Työsuhde alkanut hankkeessa:</t>
  </si>
  <si>
    <t>Työsuhde alkanut organisaatiossa:</t>
  </si>
  <si>
    <t>Hankkeen nimi:</t>
  </si>
  <si>
    <t>Mahdolliset huomiot esim. kirjanpidossa</t>
  </si>
  <si>
    <t>11.-14.8.2015</t>
  </si>
  <si>
    <t>Loma-ajan palkan laskentaperusteet:</t>
  </si>
  <si>
    <t>Lomarahan laskentaperusteet:</t>
  </si>
  <si>
    <t>1.-28.2.2015</t>
  </si>
  <si>
    <t>1.-31.3.2015</t>
  </si>
  <si>
    <t>yleinen palkankorotus</t>
  </si>
  <si>
    <t>Lomarahat</t>
  </si>
  <si>
    <t>Selvitys hankkeelle työskentelevän hankehenkilöstön palkoista</t>
  </si>
  <si>
    <t>Huomioitavaa</t>
  </si>
  <si>
    <t xml:space="preserve">Selvitys ajalta: </t>
  </si>
  <si>
    <t>Mallihanke</t>
  </si>
  <si>
    <t>Koko vai osa-aikainen hanketyöntekijä:</t>
  </si>
  <si>
    <t>Osa-aikainen</t>
  </si>
  <si>
    <t>Tehtävänkuva:</t>
  </si>
  <si>
    <t>Hankesihteeri</t>
  </si>
  <si>
    <t>* Työnantajan lakisääteisten palkan sivukulujen maksuprosentit kirjataan niille varattuihin ruutuihin. Muistathan päivittää tiedot lomakkeelle niiden muuttuessa!</t>
  </si>
  <si>
    <t>Lomakkeiden täyttöohje</t>
  </si>
  <si>
    <t>* Palkkojen sivukuina ilmoitetaan todellinen hankkeen osuus työnantajan lakisääteisistä sivukuluista. Esim. eläkemaksuna ilmoitetaan työnantajan % -osuus vähennettynä työntekijän osuudella.</t>
  </si>
  <si>
    <t>Lomat -välilehti</t>
  </si>
  <si>
    <t>Palkat -välilehti</t>
  </si>
  <si>
    <t>* Lomakkeella ilmoitetaan yhtä vuosilomakautta koskevat tiedot</t>
  </si>
  <si>
    <t>* Lomake täytetään erikseen jokaisesta työntekijästä</t>
  </si>
  <si>
    <t>* Muista tarkistaa soluviittaukset ennen lomakkeen liittämistä maksuhakemusaineistoon!</t>
  </si>
  <si>
    <t>* Lomapäivien, loma-ajan palkan ja lomarahojen ansaintaperusteet taulukkoon kirjataan työntekijän kokonaistyöaika ja hankkeelle tehtyjen työtuntien määrä. Näiden perusteella määrittyy hankkeen osuus kuukausittain kertyneistä lomapäivistä. Lomaoikeus sarakkeeseen kirjataan työntekijän ansaitsemat lomapäivät kuukausitasolla.</t>
  </si>
  <si>
    <t>Pidetyt vuosilomat</t>
  </si>
  <si>
    <t>* Lomarahan jakoperusteena käytetään "Lomapäivien, loma-ajan palkan ja lomarahan kohdentaminen hankkeelle" -taulukon mukaisia tietoja</t>
  </si>
  <si>
    <t>24.-28.8.2015</t>
  </si>
  <si>
    <t>7.-25.9.2015</t>
  </si>
  <si>
    <t>Lomapalkan kirjaus pois hankkeelta tosite 234567</t>
  </si>
  <si>
    <t>Lomapalkan kirjaus pois hankkeelta tosite 123456 30.9.2015</t>
  </si>
  <si>
    <t>Projektihenkilö:</t>
  </si>
  <si>
    <t>1.12.2014-31.3.2015</t>
  </si>
  <si>
    <t>palkaton vapaapäivä 8.1.2015</t>
  </si>
  <si>
    <t>Lomakkeet toimitetaan jokaisen maksuhakemuksen liitteenä, johon kohdistuu kyseisiä kuluja.</t>
  </si>
  <si>
    <t>* Lomakkeelle täytettyjen tietojen tulee täsmätä muuhun palkkoja koskevaan aineistoon: mm. työaikakirjanpito, työsopimuksen mukainen palkka sekä palkkakortissa mainittu työntekijän bruttopalkka</t>
  </si>
  <si>
    <t xml:space="preserve">* Lomakkeelle täytetään työntekijää ja työsuhdetta koskevat tiedot sekä hankkeen nimi, hankenumero ja maksujakso, johon selvitys kohdistuu. </t>
  </si>
  <si>
    <t>* Jokaisen työntekijän palkkatiedot kootaan omaksi kokonaisuudeksi. Palkkatiedot ilmoitetaan lomakkeella kuukausitasolla.</t>
  </si>
  <si>
    <t xml:space="preserve">* Lomakkeelle kirjattujen palkkojen tulee täsmätä hankkeen kirjanpitoon. Mikäli kirjanpidossa on eri määrä palkkoja kuin lomakkeella on esitetty, tulee hakijan selvittää mistä ero johtuu. </t>
  </si>
  <si>
    <t>* Muista tarkistaa taulukon soluviittaukset kun tiedot on täytetty!</t>
  </si>
  <si>
    <t>* Lomake täytetään maksuhakemuskausittain</t>
  </si>
  <si>
    <t xml:space="preserve">Esim. Kuukausipalkka / 25 * lomapäivien määrä </t>
  </si>
  <si>
    <t>Esim. 50% ylläolevasta</t>
  </si>
  <si>
    <t>Projektipäällikkö</t>
  </si>
  <si>
    <t>Kokoaikainen</t>
  </si>
  <si>
    <t>1.-31.1.2015</t>
  </si>
  <si>
    <t>1.-31.12.2014</t>
  </si>
  <si>
    <t>Eläkemaksu %</t>
  </si>
  <si>
    <t>Työ- tai virkaehtosopimus:</t>
  </si>
  <si>
    <t>Lomaoikeus päivinä vuosilomakaudella:</t>
  </si>
  <si>
    <t>30 päivää</t>
  </si>
  <si>
    <t>Esim. kvtes</t>
  </si>
  <si>
    <t>* Lomat ja sairaslomat tulee kohdistaa hankkeelle ansainnan mukaisesti. Lomien ja sairaslomien jakoperusteet avataan selkeästi maksuhakemuksessa. Tiedot voi ilmoittaa esim. Palkat -välilehden "huomioitavaa" kohdassa tai kirjata perusteet työtuntikirjanpitoon</t>
  </si>
  <si>
    <r>
      <t xml:space="preserve">* Työnantajan lakisääteisten palkan sivukulujen maksuprosentit kirjataan niille varattuihin ruutuihin. </t>
    </r>
    <r>
      <rPr>
        <b/>
        <sz val="10"/>
        <color theme="1"/>
        <rFont val="Arial"/>
        <family val="2"/>
      </rPr>
      <t>Muistathan päivittää tiedot lomakkeelle niiden muuttuessa!</t>
    </r>
  </si>
  <si>
    <t xml:space="preserve">* Mikäli ELY-keskuksen laatima lomakepohja ei sovellu hankehenkilön palkkatietojen ilmoittamiseen, muokataan sitä tietojen  ilmoittamiseen sopivaksi. Esimerkiksi tuntipalkkaisten henkilöiden osalta lomakkeelle kirjataan tuntipalkka ja tehtyjen työtuntien kokonaismäärä ja hankkeelle tehtyjen tuntien määrä. </t>
  </si>
  <si>
    <t>* Tiedot täytetään kumulatiivisesti ja lomake toimitetaan jokaisen maksuhakemuksen yhteydessä, johon sisältyy lomia tai maksettuja lomakorvauksia tai -rahoja.</t>
  </si>
  <si>
    <t>* Vuosiloman ansaintataulukon tietojen ja pidettyjen vuosilomapäivien tietojen tulee täsmätä toisiinsa.</t>
  </si>
  <si>
    <t>* Jos työntekijä työskentelee useammassa eri hankkeessa, voi taulukkoon lisätä sarakkeita, jotta sama lomake käy kaikkiin hankkeisiin</t>
  </si>
  <si>
    <t>* Pidetyt vuosilomat -taulukkoon kirjataan työntekijän pitämät vuosilomat vuosilomakausittain viereisen taulukon lomanansaintavuoden tiedot huomioiden.</t>
  </si>
  <si>
    <t>Vakuutan, että tällä liitteellä ilmoitetut ennakonpidätykset ja lakisääteiset sosiaalikulut on tilitetty veroviranomaisen tilille,</t>
  </si>
  <si>
    <t>eikä henkilöiden työllistämiseen ole saatu työllistämistukea.</t>
  </si>
  <si>
    <t>Päivämäärä ja paikka</t>
  </si>
  <si>
    <r>
      <t xml:space="preserve">Selvitys tehdään lomavuosittain. Pidetyt vuosilomapäivät kirjataan lomakkeelle kumulatiivisesti koskien ko. vuosilomakautta. </t>
    </r>
    <r>
      <rPr>
        <sz val="10"/>
        <color rgb="FFFF0000"/>
        <rFont val="Arial"/>
        <family val="2"/>
      </rPr>
      <t>HUOM!</t>
    </r>
    <r>
      <rPr>
        <sz val="10"/>
        <color theme="1"/>
        <rFont val="Arial"/>
        <family val="2"/>
      </rPr>
      <t xml:space="preserve"> Sekä lomarahan että lomapalkan tulee olla tosiasiallisesti maksettuja palkansaajalle ennen kuin niitä voi hakea maksuun. Varauksia ei hyväksytä.</t>
    </r>
  </si>
  <si>
    <t>Lomakkeen laatija (palkanlaskija, kirjanpitäjä, tilitoimisto)</t>
  </si>
  <si>
    <t>Hankkeelta ansaitut yhteensä sivukuluineen</t>
  </si>
  <si>
    <t>* Kokonaistyöaika: Erikoispyhät lyhentävät kokonaistyöaikaa. Muuksi päiväksi kuin lauantaiksi tai sunnuntaiksi sattuva uudenvuodenpäivä, vapunpäivä, itsenäisyyspäivä, jouluaatto, joulupäivä, tapaninpäivä ja loppiainen sekä pitkäperjantai, toinen pääsiäispäivä ja juhannusaatto. Katso oma työehtosopimus.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</si>
</sst>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00\ %"/>
    <numFmt numFmtId="166" formatCode="#,##0.00_ ;\-#,##0.00\ 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0"/>
      <color indexed="40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i/>
      <sz val="10"/>
      <color indexed="30"/>
      <name val="Arial"/>
      <family val="2"/>
    </font>
    <font>
      <b/>
      <sz val="10"/>
      <color indexed="30"/>
      <name val="Arial"/>
      <family val="2"/>
    </font>
    <font>
      <sz val="8"/>
      <name val="Calibri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70C0"/>
      <name val="Calibri"/>
      <family val="2"/>
    </font>
    <font>
      <b/>
      <sz val="10"/>
      <color rgb="FFFF0000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5" fillId="0" borderId="0"/>
  </cellStyleXfs>
  <cellXfs count="237">
    <xf numFmtId="0" fontId="0" fillId="0" borderId="0" xfId="0"/>
    <xf numFmtId="0" fontId="1" fillId="0" borderId="0" xfId="3"/>
    <xf numFmtId="4" fontId="3" fillId="0" borderId="0" xfId="3" applyNumberFormat="1" applyFont="1" applyBorder="1"/>
    <xf numFmtId="0" fontId="2" fillId="0" borderId="3" xfId="3" applyFont="1" applyBorder="1" applyAlignment="1">
      <alignment wrapText="1"/>
    </xf>
    <xf numFmtId="0" fontId="2" fillId="0" borderId="4" xfId="3" applyFont="1" applyBorder="1" applyAlignment="1">
      <alignment wrapText="1"/>
    </xf>
    <xf numFmtId="4" fontId="1" fillId="0" borderId="0" xfId="3" applyNumberFormat="1"/>
    <xf numFmtId="0" fontId="2" fillId="0" borderId="5" xfId="3" applyFont="1" applyBorder="1"/>
    <xf numFmtId="0" fontId="3" fillId="0" borderId="0" xfId="3" applyFont="1"/>
    <xf numFmtId="0" fontId="2" fillId="0" borderId="0" xfId="3" applyFont="1"/>
    <xf numFmtId="9" fontId="1" fillId="0" borderId="0" xfId="4" applyFont="1"/>
    <xf numFmtId="0" fontId="2" fillId="0" borderId="5" xfId="0" applyFont="1" applyBorder="1"/>
    <xf numFmtId="0" fontId="0" fillId="0" borderId="0" xfId="0" applyBorder="1"/>
    <xf numFmtId="0" fontId="7" fillId="0" borderId="0" xfId="3" applyFont="1"/>
    <xf numFmtId="0" fontId="2" fillId="0" borderId="7" xfId="3" applyFont="1" applyBorder="1" applyAlignment="1">
      <alignment wrapText="1"/>
    </xf>
    <xf numFmtId="0" fontId="2" fillId="0" borderId="8" xfId="3" applyFont="1" applyBorder="1" applyAlignment="1">
      <alignment wrapText="1"/>
    </xf>
    <xf numFmtId="0" fontId="2" fillId="0" borderId="9" xfId="3" applyFont="1" applyBorder="1" applyAlignment="1">
      <alignment wrapText="1"/>
    </xf>
    <xf numFmtId="0" fontId="7" fillId="0" borderId="0" xfId="3" quotePrefix="1" applyFont="1"/>
    <xf numFmtId="0" fontId="0" fillId="0" borderId="1" xfId="0" applyBorder="1"/>
    <xf numFmtId="0" fontId="2" fillId="0" borderId="0" xfId="0" applyFont="1"/>
    <xf numFmtId="0" fontId="10" fillId="0" borderId="0" xfId="0" applyFont="1"/>
    <xf numFmtId="0" fontId="11" fillId="0" borderId="0" xfId="0" applyFont="1"/>
    <xf numFmtId="10" fontId="7" fillId="0" borderId="1" xfId="4" applyNumberFormat="1" applyFont="1" applyBorder="1"/>
    <xf numFmtId="2" fontId="7" fillId="0" borderId="10" xfId="0" applyNumberFormat="1" applyFont="1" applyBorder="1" applyAlignment="1">
      <alignment wrapText="1"/>
    </xf>
    <xf numFmtId="10" fontId="2" fillId="0" borderId="4" xfId="4" applyNumberFormat="1" applyFont="1" applyBorder="1" applyAlignment="1">
      <alignment horizontal="center" wrapText="1"/>
    </xf>
    <xf numFmtId="10" fontId="2" fillId="0" borderId="17" xfId="4" applyNumberFormat="1" applyFont="1" applyBorder="1" applyAlignment="1">
      <alignment horizontal="center" wrapText="1"/>
    </xf>
    <xf numFmtId="4" fontId="13" fillId="0" borderId="18" xfId="3" applyNumberFormat="1" applyFont="1" applyBorder="1"/>
    <xf numFmtId="0" fontId="2" fillId="0" borderId="1" xfId="0" applyFont="1" applyBorder="1" applyAlignment="1">
      <alignment wrapText="1"/>
    </xf>
    <xf numFmtId="2" fontId="7" fillId="2" borderId="1" xfId="0" applyNumberFormat="1" applyFont="1" applyFill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0" fontId="1" fillId="0" borderId="0" xfId="3" applyFont="1"/>
    <xf numFmtId="0" fontId="9" fillId="0" borderId="0" xfId="3" applyFont="1"/>
    <xf numFmtId="165" fontId="2" fillId="0" borderId="17" xfId="4" applyNumberFormat="1" applyFont="1" applyBorder="1" applyAlignment="1">
      <alignment horizontal="center" wrapText="1"/>
    </xf>
    <xf numFmtId="0" fontId="1" fillId="0" borderId="2" xfId="3" applyFont="1" applyBorder="1"/>
    <xf numFmtId="4" fontId="1" fillId="0" borderId="1" xfId="3" applyNumberFormat="1" applyFont="1" applyBorder="1"/>
    <xf numFmtId="0" fontId="1" fillId="0" borderId="1" xfId="3" applyFont="1" applyBorder="1"/>
    <xf numFmtId="10" fontId="2" fillId="0" borderId="14" xfId="4" applyNumberFormat="1" applyFont="1" applyBorder="1" applyAlignment="1">
      <alignment horizontal="center"/>
    </xf>
    <xf numFmtId="9" fontId="7" fillId="0" borderId="14" xfId="4" applyFont="1" applyBorder="1"/>
    <xf numFmtId="44" fontId="7" fillId="0" borderId="14" xfId="6" applyFont="1" applyBorder="1"/>
    <xf numFmtId="44" fontId="7" fillId="0" borderId="18" xfId="3" applyNumberFormat="1" applyFont="1" applyBorder="1"/>
    <xf numFmtId="44" fontId="7" fillId="0" borderId="14" xfId="3" applyNumberFormat="1" applyFont="1" applyBorder="1"/>
    <xf numFmtId="165" fontId="2" fillId="0" borderId="4" xfId="4" applyNumberFormat="1" applyFont="1" applyBorder="1" applyAlignment="1">
      <alignment horizontal="center" wrapText="1"/>
    </xf>
    <xf numFmtId="0" fontId="2" fillId="0" borderId="0" xfId="0" applyFont="1" applyBorder="1"/>
    <xf numFmtId="44" fontId="7" fillId="0" borderId="1" xfId="3" applyNumberFormat="1" applyFont="1" applyBorder="1"/>
    <xf numFmtId="0" fontId="15" fillId="0" borderId="0" xfId="0" applyFont="1"/>
    <xf numFmtId="0" fontId="2" fillId="0" borderId="12" xfId="3" applyFont="1" applyBorder="1" applyAlignment="1"/>
    <xf numFmtId="44" fontId="2" fillId="0" borderId="14" xfId="3" applyNumberFormat="1" applyFont="1" applyBorder="1"/>
    <xf numFmtId="164" fontId="2" fillId="0" borderId="14" xfId="4" applyNumberFormat="1" applyFont="1" applyBorder="1"/>
    <xf numFmtId="44" fontId="7" fillId="0" borderId="27" xfId="6" applyFont="1" applyBorder="1"/>
    <xf numFmtId="44" fontId="7" fillId="0" borderId="27" xfId="3" applyNumberFormat="1" applyFont="1" applyBorder="1"/>
    <xf numFmtId="44" fontId="7" fillId="0" borderId="1" xfId="6" applyFont="1" applyBorder="1"/>
    <xf numFmtId="10" fontId="7" fillId="0" borderId="29" xfId="4" applyNumberFormat="1" applyFont="1" applyBorder="1"/>
    <xf numFmtId="44" fontId="1" fillId="0" borderId="14" xfId="4" applyNumberFormat="1" applyFont="1" applyBorder="1"/>
    <xf numFmtId="0" fontId="1" fillId="0" borderId="24" xfId="3" applyFont="1" applyBorder="1"/>
    <xf numFmtId="4" fontId="1" fillId="0" borderId="10" xfId="3" applyNumberFormat="1" applyFont="1" applyBorder="1"/>
    <xf numFmtId="0" fontId="1" fillId="0" borderId="10" xfId="3" applyFont="1" applyBorder="1"/>
    <xf numFmtId="44" fontId="7" fillId="0" borderId="29" xfId="6" applyFont="1" applyBorder="1"/>
    <xf numFmtId="44" fontId="7" fillId="0" borderId="29" xfId="3" applyNumberFormat="1" applyFont="1" applyBorder="1"/>
    <xf numFmtId="44" fontId="1" fillId="0" borderId="14" xfId="3" applyNumberFormat="1" applyFont="1" applyBorder="1"/>
    <xf numFmtId="166" fontId="2" fillId="0" borderId="14" xfId="3" applyNumberFormat="1" applyFont="1" applyBorder="1"/>
    <xf numFmtId="2" fontId="1" fillId="0" borderId="14" xfId="3" applyNumberFormat="1" applyFont="1" applyBorder="1"/>
    <xf numFmtId="0" fontId="2" fillId="0" borderId="31" xfId="3" applyFont="1" applyBorder="1" applyAlignment="1"/>
    <xf numFmtId="0" fontId="2" fillId="0" borderId="1" xfId="0" applyFont="1" applyBorder="1" applyAlignment="1">
      <alignment wrapText="1" shrinkToFit="1"/>
    </xf>
    <xf numFmtId="0" fontId="2" fillId="0" borderId="1" xfId="0" applyFont="1" applyFill="1" applyBorder="1" applyAlignment="1">
      <alignment wrapText="1"/>
    </xf>
    <xf numFmtId="0" fontId="0" fillId="0" borderId="10" xfId="0" applyBorder="1"/>
    <xf numFmtId="10" fontId="2" fillId="0" borderId="0" xfId="4" applyNumberFormat="1" applyFont="1" applyBorder="1" applyAlignment="1">
      <alignment horizontal="center"/>
    </xf>
    <xf numFmtId="0" fontId="2" fillId="0" borderId="6" xfId="0" applyFont="1" applyFill="1" applyBorder="1" applyAlignment="1">
      <alignment wrapText="1"/>
    </xf>
    <xf numFmtId="0" fontId="18" fillId="0" borderId="0" xfId="3" applyFont="1"/>
    <xf numFmtId="4" fontId="18" fillId="0" borderId="32" xfId="3" applyNumberFormat="1" applyFont="1" applyBorder="1"/>
    <xf numFmtId="2" fontId="18" fillId="0" borderId="14" xfId="3" applyNumberFormat="1" applyFont="1" applyBorder="1"/>
    <xf numFmtId="14" fontId="18" fillId="0" borderId="5" xfId="3" applyNumberFormat="1" applyFont="1" applyBorder="1"/>
    <xf numFmtId="14" fontId="20" fillId="0" borderId="10" xfId="0" applyNumberFormat="1" applyFont="1" applyBorder="1" applyAlignment="1">
      <alignment horizontal="center"/>
    </xf>
    <xf numFmtId="14" fontId="20" fillId="0" borderId="29" xfId="4" applyNumberFormat="1" applyFont="1" applyFill="1" applyBorder="1" applyAlignment="1">
      <alignment horizontal="center"/>
    </xf>
    <xf numFmtId="10" fontId="7" fillId="0" borderId="10" xfId="4" applyNumberFormat="1" applyFont="1" applyBorder="1"/>
    <xf numFmtId="0" fontId="0" fillId="0" borderId="0" xfId="0" applyAlignment="1">
      <alignment horizontal="left" wrapText="1" shrinkToFit="1"/>
    </xf>
    <xf numFmtId="44" fontId="7" fillId="0" borderId="6" xfId="3" applyNumberFormat="1" applyFont="1" applyBorder="1"/>
    <xf numFmtId="44" fontId="7" fillId="0" borderId="33" xfId="3" applyNumberFormat="1" applyFont="1" applyBorder="1"/>
    <xf numFmtId="44" fontId="1" fillId="0" borderId="21" xfId="3" applyNumberFormat="1" applyBorder="1"/>
    <xf numFmtId="44" fontId="16" fillId="0" borderId="18" xfId="3" applyNumberFormat="1" applyFont="1" applyFill="1" applyBorder="1"/>
    <xf numFmtId="44" fontId="7" fillId="0" borderId="34" xfId="3" applyNumberFormat="1" applyFont="1" applyBorder="1"/>
    <xf numFmtId="0" fontId="24" fillId="0" borderId="35" xfId="3" applyFont="1" applyBorder="1"/>
    <xf numFmtId="4" fontId="24" fillId="0" borderId="36" xfId="3" applyNumberFormat="1" applyFont="1" applyBorder="1"/>
    <xf numFmtId="0" fontId="24" fillId="0" borderId="36" xfId="3" applyFont="1" applyBorder="1"/>
    <xf numFmtId="0" fontId="24" fillId="0" borderId="2" xfId="3" applyFont="1" applyBorder="1"/>
    <xf numFmtId="4" fontId="24" fillId="0" borderId="1" xfId="3" applyNumberFormat="1" applyFont="1" applyBorder="1"/>
    <xf numFmtId="0" fontId="24" fillId="0" borderId="1" xfId="3" applyFont="1" applyBorder="1"/>
    <xf numFmtId="0" fontId="3" fillId="4" borderId="0" xfId="3" applyFont="1" applyFill="1"/>
    <xf numFmtId="0" fontId="0" fillId="4" borderId="0" xfId="0" applyFill="1"/>
    <xf numFmtId="0" fontId="25" fillId="0" borderId="0" xfId="3" applyFont="1"/>
    <xf numFmtId="0" fontId="26" fillId="0" borderId="0" xfId="0" applyFont="1"/>
    <xf numFmtId="0" fontId="2" fillId="0" borderId="37" xfId="3" applyFont="1" applyBorder="1" applyAlignment="1">
      <alignment wrapText="1"/>
    </xf>
    <xf numFmtId="0" fontId="2" fillId="0" borderId="38" xfId="3" applyFont="1" applyBorder="1" applyAlignment="1"/>
    <xf numFmtId="0" fontId="2" fillId="0" borderId="11" xfId="3" applyFont="1" applyBorder="1" applyAlignment="1"/>
    <xf numFmtId="0" fontId="2" fillId="0" borderId="39" xfId="3" applyFont="1" applyBorder="1" applyAlignment="1">
      <alignment wrapText="1"/>
    </xf>
    <xf numFmtId="0" fontId="0" fillId="0" borderId="0" xfId="0" applyAlignment="1">
      <alignment wrapText="1" shrinkToFit="1"/>
    </xf>
    <xf numFmtId="0" fontId="27" fillId="0" borderId="0" xfId="0" applyFont="1" applyAlignment="1">
      <alignment wrapText="1" shrinkToFit="1"/>
    </xf>
    <xf numFmtId="0" fontId="7" fillId="0" borderId="0" xfId="0" applyFont="1" applyAlignment="1">
      <alignment wrapText="1" shrinkToFit="1"/>
    </xf>
    <xf numFmtId="0" fontId="26" fillId="0" borderId="0" xfId="0" applyFont="1" applyAlignment="1">
      <alignment wrapText="1" shrinkToFit="1"/>
    </xf>
    <xf numFmtId="0" fontId="26" fillId="0" borderId="0" xfId="0" applyNumberFormat="1" applyFont="1" applyAlignment="1">
      <alignment wrapText="1" shrinkToFit="1"/>
    </xf>
    <xf numFmtId="0" fontId="25" fillId="0" borderId="0" xfId="0" applyFont="1" applyAlignment="1">
      <alignment wrapText="1" shrinkToFit="1"/>
    </xf>
    <xf numFmtId="0" fontId="26" fillId="0" borderId="0" xfId="0" applyNumberFormat="1" applyFont="1" applyAlignment="1">
      <alignment horizontal="left" wrapText="1" shrinkToFit="1"/>
    </xf>
    <xf numFmtId="0" fontId="2" fillId="0" borderId="0" xfId="0" applyFont="1" applyFill="1"/>
    <xf numFmtId="0" fontId="2" fillId="0" borderId="40" xfId="3" applyFont="1" applyBorder="1" applyAlignment="1">
      <alignment wrapText="1"/>
    </xf>
    <xf numFmtId="0" fontId="2" fillId="0" borderId="6" xfId="3" applyFont="1" applyBorder="1" applyAlignment="1">
      <alignment horizontal="left" wrapText="1" shrinkToFit="1"/>
    </xf>
    <xf numFmtId="2" fontId="28" fillId="2" borderId="1" xfId="0" applyNumberFormat="1" applyFont="1" applyFill="1" applyBorder="1" applyAlignment="1">
      <alignment wrapText="1"/>
    </xf>
    <xf numFmtId="2" fontId="28" fillId="2" borderId="10" xfId="0" applyNumberFormat="1" applyFont="1" applyFill="1" applyBorder="1" applyAlignment="1">
      <alignment wrapText="1"/>
    </xf>
    <xf numFmtId="0" fontId="28" fillId="0" borderId="1" xfId="4" applyNumberFormat="1" applyFont="1" applyBorder="1"/>
    <xf numFmtId="0" fontId="28" fillId="0" borderId="10" xfId="4" applyNumberFormat="1" applyFont="1" applyBorder="1"/>
    <xf numFmtId="0" fontId="29" fillId="5" borderId="0" xfId="0" applyFont="1" applyFill="1" applyAlignment="1">
      <alignment wrapText="1" shrinkToFit="1"/>
    </xf>
    <xf numFmtId="0" fontId="29" fillId="6" borderId="0" xfId="0" applyFont="1" applyFill="1" applyAlignment="1">
      <alignment wrapText="1" shrinkToFit="1"/>
    </xf>
    <xf numFmtId="0" fontId="3" fillId="3" borderId="0" xfId="0" applyFont="1" applyFill="1"/>
    <xf numFmtId="0" fontId="30" fillId="0" borderId="0" xfId="0" applyFont="1"/>
    <xf numFmtId="0" fontId="31" fillId="3" borderId="0" xfId="0" applyFont="1" applyFill="1"/>
    <xf numFmtId="0" fontId="31" fillId="0" borderId="0" xfId="0" applyFont="1"/>
    <xf numFmtId="0" fontId="31" fillId="0" borderId="13" xfId="0" applyFont="1" applyBorder="1"/>
    <xf numFmtId="0" fontId="26" fillId="0" borderId="1" xfId="0" applyFont="1" applyBorder="1"/>
    <xf numFmtId="0" fontId="28" fillId="0" borderId="25" xfId="0" applyFont="1" applyBorder="1" applyAlignment="1"/>
    <xf numFmtId="0" fontId="26" fillId="0" borderId="11" xfId="0" applyFont="1" applyBorder="1" applyAlignment="1"/>
    <xf numFmtId="0" fontId="18" fillId="0" borderId="1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26" fillId="0" borderId="6" xfId="0" applyFont="1" applyBorder="1"/>
    <xf numFmtId="0" fontId="18" fillId="0" borderId="16" xfId="0" applyFont="1" applyBorder="1" applyAlignment="1">
      <alignment horizontal="center"/>
    </xf>
    <xf numFmtId="0" fontId="26" fillId="0" borderId="0" xfId="0" applyFont="1" applyBorder="1"/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26" fillId="3" borderId="16" xfId="0" applyFont="1" applyFill="1" applyBorder="1"/>
    <xf numFmtId="0" fontId="2" fillId="3" borderId="6" xfId="0" applyFont="1" applyFill="1" applyBorder="1"/>
    <xf numFmtId="0" fontId="18" fillId="3" borderId="12" xfId="0" applyFont="1" applyFill="1" applyBorder="1"/>
    <xf numFmtId="0" fontId="26" fillId="3" borderId="12" xfId="0" applyFont="1" applyFill="1" applyBorder="1"/>
    <xf numFmtId="0" fontId="28" fillId="0" borderId="1" xfId="0" applyFont="1" applyBorder="1"/>
    <xf numFmtId="0" fontId="28" fillId="0" borderId="6" xfId="0" applyFont="1" applyBorder="1"/>
    <xf numFmtId="0" fontId="10" fillId="0" borderId="1" xfId="0" applyFont="1" applyBorder="1"/>
    <xf numFmtId="0" fontId="26" fillId="0" borderId="10" xfId="0" applyFont="1" applyBorder="1"/>
    <xf numFmtId="0" fontId="26" fillId="0" borderId="25" xfId="0" applyFont="1" applyBorder="1"/>
    <xf numFmtId="4" fontId="7" fillId="0" borderId="14" xfId="0" applyNumberFormat="1" applyFont="1" applyBorder="1"/>
    <xf numFmtId="0" fontId="16" fillId="0" borderId="15" xfId="0" applyFont="1" applyBorder="1"/>
    <xf numFmtId="0" fontId="26" fillId="0" borderId="22" xfId="0" applyFont="1" applyBorder="1"/>
    <xf numFmtId="2" fontId="26" fillId="0" borderId="14" xfId="0" applyNumberFormat="1" applyFont="1" applyBorder="1"/>
    <xf numFmtId="4" fontId="7" fillId="0" borderId="0" xfId="0" applyNumberFormat="1" applyFont="1" applyBorder="1"/>
    <xf numFmtId="0" fontId="16" fillId="0" borderId="0" xfId="0" applyFont="1"/>
    <xf numFmtId="2" fontId="26" fillId="0" borderId="0" xfId="0" applyNumberFormat="1" applyFont="1" applyBorder="1"/>
    <xf numFmtId="0" fontId="2" fillId="0" borderId="1" xfId="3" applyFont="1" applyBorder="1" applyAlignment="1">
      <alignment horizontal="center" wrapText="1"/>
    </xf>
    <xf numFmtId="0" fontId="2" fillId="0" borderId="6" xfId="3" applyFont="1" applyBorder="1" applyAlignment="1">
      <alignment horizontal="center" wrapText="1"/>
    </xf>
    <xf numFmtId="0" fontId="2" fillId="0" borderId="0" xfId="3" applyFont="1" applyAlignment="1">
      <alignment wrapText="1"/>
    </xf>
    <xf numFmtId="0" fontId="7" fillId="0" borderId="1" xfId="3" applyFont="1" applyBorder="1"/>
    <xf numFmtId="0" fontId="32" fillId="0" borderId="1" xfId="0" applyFont="1" applyBorder="1"/>
    <xf numFmtId="0" fontId="0" fillId="0" borderId="1" xfId="0" applyFont="1" applyBorder="1"/>
    <xf numFmtId="0" fontId="33" fillId="0" borderId="1" xfId="0" applyFont="1" applyBorder="1"/>
    <xf numFmtId="14" fontId="28" fillId="0" borderId="1" xfId="0" applyNumberFormat="1" applyFont="1" applyBorder="1" applyAlignment="1">
      <alignment horizontal="right"/>
    </xf>
    <xf numFmtId="0" fontId="28" fillId="0" borderId="1" xfId="0" applyFont="1" applyBorder="1" applyAlignment="1">
      <alignment horizontal="right"/>
    </xf>
    <xf numFmtId="0" fontId="26" fillId="0" borderId="1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22" fillId="0" borderId="0" xfId="0" applyFont="1" applyAlignment="1">
      <alignment wrapText="1" shrinkToFit="1"/>
    </xf>
    <xf numFmtId="0" fontId="1" fillId="0" borderId="0" xfId="0" applyFont="1" applyAlignment="1">
      <alignment wrapText="1" shrinkToFit="1"/>
    </xf>
    <xf numFmtId="0" fontId="8" fillId="0" borderId="0" xfId="0" applyFont="1"/>
    <xf numFmtId="0" fontId="34" fillId="0" borderId="0" xfId="0" applyFont="1"/>
    <xf numFmtId="0" fontId="14" fillId="0" borderId="0" xfId="0" applyFont="1" applyFill="1" applyBorder="1"/>
    <xf numFmtId="0" fontId="26" fillId="0" borderId="0" xfId="0" applyFont="1" applyFill="1" applyBorder="1"/>
    <xf numFmtId="0" fontId="0" fillId="0" borderId="13" xfId="0" applyBorder="1"/>
    <xf numFmtId="0" fontId="0" fillId="0" borderId="0" xfId="0" applyBorder="1" applyAlignment="1">
      <alignment horizontal="left"/>
    </xf>
    <xf numFmtId="0" fontId="23" fillId="0" borderId="20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7" fillId="0" borderId="29" xfId="0" applyFont="1" applyBorder="1" applyAlignment="1">
      <alignment horizontal="center" wrapText="1" shrinkToFit="1"/>
    </xf>
    <xf numFmtId="14" fontId="19" fillId="0" borderId="12" xfId="3" applyNumberFormat="1" applyFont="1" applyBorder="1" applyAlignment="1">
      <alignment horizontal="left"/>
    </xf>
    <xf numFmtId="14" fontId="19" fillId="0" borderId="16" xfId="3" applyNumberFormat="1" applyFont="1" applyBorder="1" applyAlignment="1">
      <alignment horizontal="left"/>
    </xf>
    <xf numFmtId="0" fontId="24" fillId="0" borderId="42" xfId="3" applyFont="1" applyBorder="1" applyAlignment="1">
      <alignment horizontal="left" wrapText="1"/>
    </xf>
    <xf numFmtId="0" fontId="24" fillId="0" borderId="47" xfId="3" applyFont="1" applyBorder="1" applyAlignment="1">
      <alignment horizontal="left" wrapText="1"/>
    </xf>
    <xf numFmtId="0" fontId="6" fillId="0" borderId="10" xfId="3" applyFont="1" applyBorder="1" applyAlignment="1">
      <alignment horizontal="center" wrapText="1"/>
    </xf>
    <xf numFmtId="0" fontId="6" fillId="0" borderId="28" xfId="3" applyFont="1" applyBorder="1" applyAlignment="1">
      <alignment horizontal="center" wrapText="1"/>
    </xf>
    <xf numFmtId="17" fontId="24" fillId="0" borderId="1" xfId="3" applyNumberFormat="1" applyFont="1" applyBorder="1" applyAlignment="1">
      <alignment horizontal="left"/>
    </xf>
    <xf numFmtId="0" fontId="1" fillId="0" borderId="34" xfId="3" applyFont="1" applyBorder="1" applyAlignment="1">
      <alignment horizontal="center" wrapText="1"/>
    </xf>
    <xf numFmtId="0" fontId="1" fillId="0" borderId="26" xfId="3" applyFont="1" applyBorder="1" applyAlignment="1">
      <alignment horizontal="center" wrapText="1"/>
    </xf>
    <xf numFmtId="0" fontId="1" fillId="0" borderId="43" xfId="3" applyFont="1" applyBorder="1" applyAlignment="1">
      <alignment horizontal="center" wrapText="1"/>
    </xf>
    <xf numFmtId="0" fontId="1" fillId="0" borderId="23" xfId="3" applyFont="1" applyBorder="1" applyAlignment="1">
      <alignment horizontal="center" wrapText="1"/>
    </xf>
    <xf numFmtId="0" fontId="1" fillId="0" borderId="13" xfId="3" applyFont="1" applyBorder="1" applyAlignment="1">
      <alignment horizontal="center" wrapText="1"/>
    </xf>
    <xf numFmtId="0" fontId="1" fillId="0" borderId="41" xfId="3" applyFont="1" applyBorder="1" applyAlignment="1">
      <alignment horizontal="center" wrapText="1"/>
    </xf>
    <xf numFmtId="0" fontId="24" fillId="0" borderId="12" xfId="3" applyFont="1" applyBorder="1" applyAlignment="1">
      <alignment horizontal="left" wrapText="1"/>
    </xf>
    <xf numFmtId="0" fontId="24" fillId="0" borderId="16" xfId="3" applyFont="1" applyBorder="1" applyAlignment="1">
      <alignment horizontal="left" wrapText="1"/>
    </xf>
    <xf numFmtId="0" fontId="2" fillId="0" borderId="44" xfId="3" applyFont="1" applyBorder="1" applyAlignment="1">
      <alignment horizontal="center" wrapText="1"/>
    </xf>
    <xf numFmtId="0" fontId="2" fillId="0" borderId="30" xfId="3" applyFont="1" applyBorder="1" applyAlignment="1">
      <alignment horizontal="center" wrapText="1"/>
    </xf>
    <xf numFmtId="0" fontId="2" fillId="0" borderId="45" xfId="3" applyFont="1" applyBorder="1" applyAlignment="1">
      <alignment horizontal="center" wrapText="1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8" fillId="0" borderId="6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6" fillId="0" borderId="6" xfId="0" applyFont="1" applyBorder="1" applyAlignment="1">
      <alignment horizontal="left" wrapText="1" shrinkToFit="1"/>
    </xf>
    <xf numFmtId="0" fontId="26" fillId="0" borderId="12" xfId="0" applyFont="1" applyBorder="1" applyAlignment="1">
      <alignment horizontal="left" wrapText="1" shrinkToFit="1"/>
    </xf>
    <xf numFmtId="0" fontId="26" fillId="0" borderId="12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6" fillId="0" borderId="6" xfId="0" applyFont="1" applyBorder="1" applyAlignment="1">
      <alignment horizontal="center" wrapText="1" shrinkToFit="1"/>
    </xf>
    <xf numFmtId="0" fontId="26" fillId="0" borderId="16" xfId="0" applyFont="1" applyBorder="1" applyAlignment="1">
      <alignment horizontal="center" wrapText="1" shrinkToFit="1"/>
    </xf>
    <xf numFmtId="0" fontId="26" fillId="0" borderId="4" xfId="0" applyFont="1" applyBorder="1" applyAlignment="1">
      <alignment horizontal="center" wrapText="1" shrinkToFit="1"/>
    </xf>
    <xf numFmtId="0" fontId="28" fillId="0" borderId="6" xfId="0" applyFont="1" applyBorder="1" applyAlignment="1">
      <alignment horizontal="left" wrapText="1" shrinkToFit="1"/>
    </xf>
    <xf numFmtId="0" fontId="28" fillId="0" borderId="16" xfId="0" applyFont="1" applyBorder="1" applyAlignment="1">
      <alignment horizontal="left" wrapText="1" shrinkToFit="1"/>
    </xf>
    <xf numFmtId="0" fontId="26" fillId="0" borderId="1" xfId="0" applyFont="1" applyBorder="1" applyAlignment="1">
      <alignment horizontal="center" wrapText="1" shrinkToFit="1"/>
    </xf>
    <xf numFmtId="0" fontId="28" fillId="0" borderId="1" xfId="0" applyFont="1" applyBorder="1" applyAlignment="1">
      <alignment horizontal="center" wrapText="1" shrinkToFit="1"/>
    </xf>
    <xf numFmtId="14" fontId="28" fillId="0" borderId="1" xfId="0" applyNumberFormat="1" applyFont="1" applyBorder="1" applyAlignment="1">
      <alignment horizontal="left" wrapText="1" shrinkToFit="1"/>
    </xf>
    <xf numFmtId="0" fontId="28" fillId="0" borderId="1" xfId="0" applyFont="1" applyBorder="1" applyAlignment="1">
      <alignment horizontal="left" wrapText="1" shrinkToFit="1"/>
    </xf>
    <xf numFmtId="0" fontId="2" fillId="0" borderId="1" xfId="0" applyFont="1" applyFill="1" applyBorder="1" applyAlignment="1">
      <alignment horizontal="center" wrapText="1"/>
    </xf>
    <xf numFmtId="0" fontId="28" fillId="0" borderId="42" xfId="3" applyFont="1" applyBorder="1" applyAlignment="1">
      <alignment horizontal="center" wrapText="1"/>
    </xf>
    <xf numFmtId="0" fontId="28" fillId="0" borderId="47" xfId="3" applyFont="1" applyBorder="1" applyAlignment="1">
      <alignment horizontal="center" wrapText="1"/>
    </xf>
    <xf numFmtId="0" fontId="28" fillId="0" borderId="12" xfId="3" applyFont="1" applyBorder="1" applyAlignment="1">
      <alignment horizontal="center" wrapText="1" shrinkToFit="1"/>
    </xf>
    <xf numFmtId="0" fontId="28" fillId="0" borderId="16" xfId="3" applyFont="1" applyBorder="1" applyAlignment="1">
      <alignment horizontal="center" wrapText="1" shrinkToFit="1"/>
    </xf>
    <xf numFmtId="0" fontId="17" fillId="3" borderId="6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7" fillId="0" borderId="10" xfId="3" applyFont="1" applyBorder="1" applyAlignment="1">
      <alignment horizontal="center" wrapText="1"/>
    </xf>
    <xf numFmtId="0" fontId="7" fillId="0" borderId="9" xfId="3" applyFont="1" applyBorder="1" applyAlignment="1">
      <alignment horizontal="center" wrapText="1"/>
    </xf>
    <xf numFmtId="0" fontId="2" fillId="3" borderId="22" xfId="3" applyFont="1" applyFill="1" applyBorder="1" applyAlignment="1">
      <alignment horizontal="center"/>
    </xf>
    <xf numFmtId="0" fontId="2" fillId="3" borderId="19" xfId="3" applyFont="1" applyFill="1" applyBorder="1" applyAlignment="1">
      <alignment horizontal="center"/>
    </xf>
    <xf numFmtId="0" fontId="2" fillId="3" borderId="48" xfId="3" applyFont="1" applyFill="1" applyBorder="1" applyAlignment="1">
      <alignment horizontal="center"/>
    </xf>
    <xf numFmtId="0" fontId="7" fillId="0" borderId="23" xfId="3" applyFont="1" applyBorder="1" applyAlignment="1">
      <alignment horizontal="center" wrapText="1"/>
    </xf>
    <xf numFmtId="0" fontId="7" fillId="0" borderId="41" xfId="3" applyFont="1" applyBorder="1" applyAlignment="1">
      <alignment horizontal="center" wrapText="1"/>
    </xf>
    <xf numFmtId="0" fontId="7" fillId="0" borderId="34" xfId="3" applyFont="1" applyBorder="1" applyAlignment="1">
      <alignment horizontal="center" wrapText="1"/>
    </xf>
    <xf numFmtId="0" fontId="7" fillId="0" borderId="26" xfId="3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26" fillId="7" borderId="22" xfId="0" applyFont="1" applyFill="1" applyBorder="1" applyAlignment="1">
      <alignment horizontal="left" wrapText="1"/>
    </xf>
    <xf numFmtId="0" fontId="26" fillId="7" borderId="19" xfId="0" applyFont="1" applyFill="1" applyBorder="1" applyAlignment="1">
      <alignment horizontal="left" wrapText="1"/>
    </xf>
    <xf numFmtId="0" fontId="26" fillId="7" borderId="48" xfId="0" applyFont="1" applyFill="1" applyBorder="1" applyAlignment="1">
      <alignment horizontal="left" wrapText="1"/>
    </xf>
    <xf numFmtId="0" fontId="26" fillId="0" borderId="6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14" fontId="28" fillId="0" borderId="1" xfId="0" applyNumberFormat="1" applyFont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14" fontId="19" fillId="0" borderId="12" xfId="3" applyNumberFormat="1" applyFont="1" applyBorder="1" applyAlignment="1"/>
    <xf numFmtId="14" fontId="19" fillId="0" borderId="16" xfId="3" applyNumberFormat="1" applyFont="1" applyBorder="1" applyAlignment="1"/>
    <xf numFmtId="0" fontId="24" fillId="0" borderId="6" xfId="3" applyFont="1" applyBorder="1" applyAlignment="1">
      <alignment horizontal="left"/>
    </xf>
    <xf numFmtId="0" fontId="24" fillId="0" borderId="12" xfId="3" applyFont="1" applyBorder="1" applyAlignment="1">
      <alignment horizontal="left"/>
    </xf>
    <xf numFmtId="0" fontId="24" fillId="0" borderId="16" xfId="3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6" xfId="0" applyFont="1" applyBorder="1" applyAlignment="1">
      <alignment horizontal="left"/>
    </xf>
  </cellXfs>
  <cellStyles count="8">
    <cellStyle name="Euro" xfId="1"/>
    <cellStyle name="Euro 3" xfId="2"/>
    <cellStyle name="Normaali" xfId="0" builtinId="0"/>
    <cellStyle name="Normaali 2" xfId="3"/>
    <cellStyle name="Normaali 3" xfId="7"/>
    <cellStyle name="Prosentti 2" xfId="5"/>
    <cellStyle name="Prosenttia" xfId="4" builtinId="5"/>
    <cellStyle name="Valuutta" xfId="6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2688717</xdr:colOff>
      <xdr:row>0</xdr:row>
      <xdr:rowOff>914400</xdr:rowOff>
    </xdr:to>
    <xdr:pic>
      <xdr:nvPicPr>
        <xdr:cNvPr id="2" name="Kuva 1" title="Elinkeino-, liikenne- ja ympäristökeskus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2602992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5010150</xdr:colOff>
      <xdr:row>0</xdr:row>
      <xdr:rowOff>0</xdr:rowOff>
    </xdr:from>
    <xdr:to>
      <xdr:col>0</xdr:col>
      <xdr:colOff>6619875</xdr:colOff>
      <xdr:row>0</xdr:row>
      <xdr:rowOff>949913</xdr:rowOff>
    </xdr:to>
    <xdr:pic>
      <xdr:nvPicPr>
        <xdr:cNvPr id="3073" name="Picture 1" title="Euroopan meri- ja kalatalousrahasto Suomen toimintaohjelma 2014-20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0"/>
          <a:ext cx="1609725" cy="949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3619500</xdr:colOff>
      <xdr:row>0</xdr:row>
      <xdr:rowOff>88583</xdr:rowOff>
    </xdr:from>
    <xdr:to>
      <xdr:col>0</xdr:col>
      <xdr:colOff>4742524</xdr:colOff>
      <xdr:row>0</xdr:row>
      <xdr:rowOff>838200</xdr:rowOff>
    </xdr:to>
    <xdr:pic>
      <xdr:nvPicPr>
        <xdr:cNvPr id="3074" name="Picture 2" title="Euroopa unioni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619500" y="88583"/>
          <a:ext cx="1123024" cy="749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1</xdr:row>
      <xdr:rowOff>57150</xdr:rowOff>
    </xdr:from>
    <xdr:to>
      <xdr:col>10</xdr:col>
      <xdr:colOff>136017</xdr:colOff>
      <xdr:row>5</xdr:row>
      <xdr:rowOff>114300</xdr:rowOff>
    </xdr:to>
    <xdr:pic>
      <xdr:nvPicPr>
        <xdr:cNvPr id="3" name="Kuva 2" title="Elinkeino-, liikenne ja ympäristökeskus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5" y="257175"/>
          <a:ext cx="2602992" cy="914400"/>
        </a:xfrm>
        <a:prstGeom prst="rect">
          <a:avLst/>
        </a:prstGeom>
      </xdr:spPr>
    </xdr:pic>
    <xdr:clientData/>
  </xdr:twoCellAnchor>
  <xdr:twoCellAnchor editAs="oneCell">
    <xdr:from>
      <xdr:col>13</xdr:col>
      <xdr:colOff>581025</xdr:colOff>
      <xdr:row>1</xdr:row>
      <xdr:rowOff>66675</xdr:rowOff>
    </xdr:from>
    <xdr:to>
      <xdr:col>13</xdr:col>
      <xdr:colOff>2190750</xdr:colOff>
      <xdr:row>5</xdr:row>
      <xdr:rowOff>159338</xdr:rowOff>
    </xdr:to>
    <xdr:pic>
      <xdr:nvPicPr>
        <xdr:cNvPr id="4" name="Picture 1" title="Euroopan meri- ja kalatalousrahasto Suomen toimintaohjelma 2014-2020 l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266700"/>
          <a:ext cx="1609725" cy="949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85725</xdr:colOff>
      <xdr:row>1</xdr:row>
      <xdr:rowOff>155258</xdr:rowOff>
    </xdr:from>
    <xdr:to>
      <xdr:col>13</xdr:col>
      <xdr:colOff>313399</xdr:colOff>
      <xdr:row>5</xdr:row>
      <xdr:rowOff>47625</xdr:rowOff>
    </xdr:to>
    <xdr:pic>
      <xdr:nvPicPr>
        <xdr:cNvPr id="5" name="Picture 2" title="Euroopan unioni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9134475" y="355283"/>
          <a:ext cx="1123024" cy="749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30024</xdr:rowOff>
    </xdr:from>
    <xdr:to>
      <xdr:col>3</xdr:col>
      <xdr:colOff>638175</xdr:colOff>
      <xdr:row>0</xdr:row>
      <xdr:rowOff>886605</xdr:rowOff>
    </xdr:to>
    <xdr:pic>
      <xdr:nvPicPr>
        <xdr:cNvPr id="2" name="Kuva 1" title="Elinkeino-, liikenne- ja ympäristökeskus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30024"/>
          <a:ext cx="2438400" cy="856581"/>
        </a:xfrm>
        <a:prstGeom prst="rect">
          <a:avLst/>
        </a:prstGeom>
      </xdr:spPr>
    </xdr:pic>
    <xdr:clientData/>
  </xdr:twoCellAnchor>
  <xdr:twoCellAnchor editAs="oneCell">
    <xdr:from>
      <xdr:col>6</xdr:col>
      <xdr:colOff>723900</xdr:colOff>
      <xdr:row>0</xdr:row>
      <xdr:rowOff>0</xdr:rowOff>
    </xdr:from>
    <xdr:to>
      <xdr:col>8</xdr:col>
      <xdr:colOff>390525</xdr:colOff>
      <xdr:row>0</xdr:row>
      <xdr:rowOff>949913</xdr:rowOff>
    </xdr:to>
    <xdr:pic>
      <xdr:nvPicPr>
        <xdr:cNvPr id="4" name="Picture 1" title="Euroopan meri- ja kalatalousrahasto Suomen toimintaohjelma 2014-2020 lo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0"/>
          <a:ext cx="1698625" cy="949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88583</xdr:rowOff>
    </xdr:from>
    <xdr:to>
      <xdr:col>6</xdr:col>
      <xdr:colOff>437224</xdr:colOff>
      <xdr:row>0</xdr:row>
      <xdr:rowOff>838200</xdr:rowOff>
    </xdr:to>
    <xdr:pic>
      <xdr:nvPicPr>
        <xdr:cNvPr id="5" name="Picture 2" title="Euroopan unioni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9525" y="88583"/>
          <a:ext cx="1123024" cy="749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C1" sqref="C1"/>
    </sheetView>
  </sheetViews>
  <sheetFormatPr defaultRowHeight="14.5" x14ac:dyDescent="0.35"/>
  <cols>
    <col min="1" max="1" width="109.7265625" style="93" customWidth="1"/>
  </cols>
  <sheetData>
    <row r="1" spans="1:1" ht="76" customHeight="1" x14ac:dyDescent="0.35"/>
    <row r="2" spans="1:1" x14ac:dyDescent="0.35">
      <c r="A2" s="108" t="s">
        <v>84</v>
      </c>
    </row>
    <row r="3" spans="1:1" x14ac:dyDescent="0.35">
      <c r="A3" s="96" t="s">
        <v>101</v>
      </c>
    </row>
    <row r="4" spans="1:1" ht="6.75" customHeight="1" x14ac:dyDescent="0.35">
      <c r="A4" s="96"/>
    </row>
    <row r="5" spans="1:1" ht="15" customHeight="1" x14ac:dyDescent="0.35">
      <c r="A5" s="107" t="s">
        <v>87</v>
      </c>
    </row>
    <row r="6" spans="1:1" x14ac:dyDescent="0.35">
      <c r="A6" s="153" t="s">
        <v>107</v>
      </c>
    </row>
    <row r="7" spans="1:1" ht="28.5" customHeight="1" x14ac:dyDescent="0.35">
      <c r="A7" s="96" t="s">
        <v>102</v>
      </c>
    </row>
    <row r="8" spans="1:1" ht="26" x14ac:dyDescent="0.35">
      <c r="A8" s="95" t="s">
        <v>103</v>
      </c>
    </row>
    <row r="9" spans="1:1" x14ac:dyDescent="0.35">
      <c r="A9" s="96" t="s">
        <v>104</v>
      </c>
    </row>
    <row r="10" spans="1:1" ht="38.5" x14ac:dyDescent="0.35">
      <c r="A10" s="97" t="s">
        <v>132</v>
      </c>
    </row>
    <row r="11" spans="1:1" ht="30" customHeight="1" x14ac:dyDescent="0.35">
      <c r="A11" s="97" t="s">
        <v>119</v>
      </c>
    </row>
    <row r="12" spans="1:1" ht="29.25" customHeight="1" x14ac:dyDescent="0.35">
      <c r="A12" s="99" t="s">
        <v>85</v>
      </c>
    </row>
    <row r="13" spans="1:1" ht="29.25" customHeight="1" x14ac:dyDescent="0.35">
      <c r="A13" s="97" t="s">
        <v>120</v>
      </c>
    </row>
    <row r="14" spans="1:1" ht="28.5" customHeight="1" x14ac:dyDescent="0.35">
      <c r="A14" s="97" t="s">
        <v>105</v>
      </c>
    </row>
    <row r="15" spans="1:1" ht="42" customHeight="1" x14ac:dyDescent="0.35">
      <c r="A15" s="154" t="s">
        <v>121</v>
      </c>
    </row>
    <row r="16" spans="1:1" ht="16.5" customHeight="1" x14ac:dyDescent="0.35">
      <c r="A16" s="154" t="s">
        <v>106</v>
      </c>
    </row>
    <row r="17" spans="1:5" ht="11.25" customHeight="1" x14ac:dyDescent="0.35">
      <c r="A17" s="98"/>
    </row>
    <row r="18" spans="1:5" ht="14.25" customHeight="1" x14ac:dyDescent="0.35">
      <c r="A18" s="107" t="s">
        <v>86</v>
      </c>
      <c r="B18" s="73"/>
      <c r="C18" s="73"/>
      <c r="D18" s="73"/>
      <c r="E18" s="73"/>
    </row>
    <row r="19" spans="1:5" ht="14.25" customHeight="1" x14ac:dyDescent="0.35">
      <c r="A19" s="96" t="s">
        <v>89</v>
      </c>
      <c r="B19" s="73"/>
      <c r="C19" s="73"/>
      <c r="D19" s="73"/>
      <c r="E19" s="73"/>
    </row>
    <row r="20" spans="1:5" ht="14.25" customHeight="1" x14ac:dyDescent="0.35">
      <c r="A20" s="96" t="s">
        <v>88</v>
      </c>
      <c r="B20" s="73"/>
      <c r="C20" s="73"/>
      <c r="D20" s="73"/>
      <c r="E20" s="73"/>
    </row>
    <row r="21" spans="1:5" ht="29.25" customHeight="1" x14ac:dyDescent="0.35">
      <c r="A21" s="96" t="s">
        <v>122</v>
      </c>
      <c r="B21" s="73"/>
      <c r="C21" s="73"/>
      <c r="D21" s="73"/>
      <c r="E21" s="73"/>
    </row>
    <row r="22" spans="1:5" ht="27" customHeight="1" x14ac:dyDescent="0.35">
      <c r="A22" s="96" t="s">
        <v>124</v>
      </c>
      <c r="B22" s="73"/>
      <c r="C22" s="73"/>
      <c r="D22" s="73"/>
      <c r="E22" s="73"/>
    </row>
    <row r="23" spans="1:5" x14ac:dyDescent="0.35">
      <c r="A23" s="100" t="s">
        <v>58</v>
      </c>
      <c r="B23" s="73"/>
      <c r="C23" s="73"/>
      <c r="D23" s="73"/>
      <c r="E23" s="73"/>
    </row>
    <row r="24" spans="1:5" ht="38.5" x14ac:dyDescent="0.35">
      <c r="A24" s="96" t="s">
        <v>91</v>
      </c>
    </row>
    <row r="25" spans="1:5" x14ac:dyDescent="0.35">
      <c r="A25" s="94" t="s">
        <v>92</v>
      </c>
    </row>
    <row r="26" spans="1:5" ht="26" x14ac:dyDescent="0.35">
      <c r="A26" s="96" t="s">
        <v>125</v>
      </c>
    </row>
    <row r="27" spans="1:5" ht="14.25" customHeight="1" x14ac:dyDescent="0.35">
      <c r="A27" s="96" t="s">
        <v>123</v>
      </c>
    </row>
    <row r="28" spans="1:5" x14ac:dyDescent="0.35">
      <c r="A28" s="94" t="s">
        <v>74</v>
      </c>
    </row>
    <row r="29" spans="1:5" ht="26" x14ac:dyDescent="0.35">
      <c r="A29" s="96" t="s">
        <v>93</v>
      </c>
    </row>
    <row r="30" spans="1:5" ht="26" x14ac:dyDescent="0.35">
      <c r="A30" s="99" t="s">
        <v>85</v>
      </c>
    </row>
    <row r="31" spans="1:5" ht="26" x14ac:dyDescent="0.35">
      <c r="A31" s="97" t="s">
        <v>83</v>
      </c>
    </row>
    <row r="32" spans="1:5" x14ac:dyDescent="0.35">
      <c r="A32" s="96" t="s">
        <v>90</v>
      </c>
    </row>
    <row r="33" spans="1:1" x14ac:dyDescent="0.35">
      <c r="A33" s="96"/>
    </row>
    <row r="34" spans="1:1" x14ac:dyDescent="0.35">
      <c r="A34"/>
    </row>
    <row r="35" spans="1:1" x14ac:dyDescent="0.35">
      <c r="A35"/>
    </row>
    <row r="36" spans="1:1" x14ac:dyDescent="0.35">
      <c r="A36"/>
    </row>
    <row r="37" spans="1:1" x14ac:dyDescent="0.35">
      <c r="A37"/>
    </row>
    <row r="38" spans="1:1" x14ac:dyDescent="0.35">
      <c r="A38"/>
    </row>
    <row r="39" spans="1:1" x14ac:dyDescent="0.35">
      <c r="A39"/>
    </row>
    <row r="40" spans="1:1" x14ac:dyDescent="0.35">
      <c r="A40"/>
    </row>
    <row r="41" spans="1:1" x14ac:dyDescent="0.35">
      <c r="A41"/>
    </row>
    <row r="42" spans="1:1" ht="15" customHeight="1" x14ac:dyDescent="0.35">
      <c r="A42"/>
    </row>
    <row r="43" spans="1:1" x14ac:dyDescent="0.35">
      <c r="A43"/>
    </row>
    <row r="44" spans="1:1" x14ac:dyDescent="0.35">
      <c r="A44"/>
    </row>
    <row r="45" spans="1:1" x14ac:dyDescent="0.35">
      <c r="A45"/>
    </row>
    <row r="46" spans="1:1" x14ac:dyDescent="0.35">
      <c r="A46"/>
    </row>
    <row r="47" spans="1:1" x14ac:dyDescent="0.35">
      <c r="A47"/>
    </row>
    <row r="48" spans="1:1" x14ac:dyDescent="0.35">
      <c r="A48"/>
    </row>
    <row r="49" spans="1:1" x14ac:dyDescent="0.35">
      <c r="A49"/>
    </row>
    <row r="50" spans="1:1" x14ac:dyDescent="0.35">
      <c r="A50"/>
    </row>
    <row r="51" spans="1:1" x14ac:dyDescent="0.35">
      <c r="A51"/>
    </row>
    <row r="52" spans="1:1" x14ac:dyDescent="0.35">
      <c r="A52"/>
    </row>
    <row r="53" spans="1:1" ht="15" customHeight="1" x14ac:dyDescent="0.35"/>
  </sheetData>
  <phoneticPr fontId="2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zoomScaleNormal="100" workbookViewId="0">
      <selection activeCell="G9" sqref="G9:G10"/>
    </sheetView>
  </sheetViews>
  <sheetFormatPr defaultRowHeight="14.5" x14ac:dyDescent="0.35"/>
  <cols>
    <col min="1" max="1" width="18.26953125" customWidth="1"/>
    <col min="2" max="2" width="11.81640625" customWidth="1"/>
    <col min="3" max="4" width="9.7265625" customWidth="1"/>
    <col min="5" max="5" width="10.1796875" customWidth="1"/>
    <col min="6" max="6" width="13.453125" customWidth="1"/>
    <col min="7" max="7" width="11.81640625" customWidth="1"/>
    <col min="8" max="11" width="9.81640625" customWidth="1"/>
    <col min="12" max="12" width="11.26953125" customWidth="1"/>
    <col min="13" max="13" width="13.453125" customWidth="1"/>
    <col min="14" max="14" width="38.1796875" customWidth="1"/>
    <col min="15" max="15" width="11" bestFit="1" customWidth="1"/>
  </cols>
  <sheetData>
    <row r="1" spans="1:14" ht="15.5" x14ac:dyDescent="0.35">
      <c r="A1" s="85" t="s">
        <v>75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3" spans="1:14" ht="21.75" customHeight="1" x14ac:dyDescent="0.35">
      <c r="A3" s="114" t="s">
        <v>66</v>
      </c>
      <c r="B3" s="234" t="s">
        <v>78</v>
      </c>
      <c r="C3" s="235"/>
      <c r="D3" s="235"/>
      <c r="E3" s="235"/>
      <c r="F3" s="236"/>
    </row>
    <row r="4" spans="1:14" ht="15.75" customHeight="1" x14ac:dyDescent="0.35">
      <c r="A4" s="145" t="s">
        <v>32</v>
      </c>
      <c r="B4" s="231">
        <v>12345</v>
      </c>
      <c r="C4" s="232"/>
      <c r="D4" s="232"/>
      <c r="E4" s="232"/>
      <c r="F4" s="233"/>
      <c r="G4" s="30"/>
      <c r="H4" s="29"/>
    </row>
    <row r="5" spans="1:14" x14ac:dyDescent="0.35">
      <c r="A5" s="145" t="s">
        <v>77</v>
      </c>
      <c r="B5" s="170" t="s">
        <v>99</v>
      </c>
      <c r="C5" s="170"/>
      <c r="D5" s="170"/>
      <c r="E5" s="170"/>
      <c r="F5" s="170"/>
      <c r="G5" s="87"/>
      <c r="H5" s="29"/>
      <c r="I5" s="29"/>
      <c r="J5" s="29"/>
      <c r="K5" s="29"/>
      <c r="L5" s="29"/>
      <c r="M5" s="29"/>
    </row>
    <row r="6" spans="1:14" ht="15" thickBot="1" x14ac:dyDescent="0.4">
      <c r="A6" s="8"/>
      <c r="B6" s="29"/>
      <c r="C6" s="29"/>
      <c r="D6" s="29"/>
      <c r="E6" s="29"/>
      <c r="F6" s="29"/>
      <c r="G6" s="87"/>
      <c r="H6" s="29"/>
      <c r="I6" s="29"/>
      <c r="J6" s="29"/>
      <c r="K6" s="29"/>
      <c r="L6" s="29"/>
      <c r="M6" s="29"/>
    </row>
    <row r="7" spans="1:14" ht="15" customHeight="1" x14ac:dyDescent="0.35">
      <c r="A7" s="89" t="s">
        <v>26</v>
      </c>
      <c r="B7" s="166" t="s">
        <v>51</v>
      </c>
      <c r="C7" s="166"/>
      <c r="D7" s="166"/>
      <c r="E7" s="166"/>
      <c r="F7" s="167"/>
      <c r="G7" s="171" t="s">
        <v>12</v>
      </c>
      <c r="H7" s="172"/>
      <c r="I7" s="172"/>
      <c r="J7" s="172"/>
      <c r="K7" s="172"/>
      <c r="L7" s="173"/>
      <c r="M7" s="179" t="s">
        <v>48</v>
      </c>
      <c r="N7" s="161"/>
    </row>
    <row r="8" spans="1:14" ht="16.5" customHeight="1" x14ac:dyDescent="0.35">
      <c r="A8" s="92" t="s">
        <v>81</v>
      </c>
      <c r="B8" s="177" t="s">
        <v>82</v>
      </c>
      <c r="C8" s="177"/>
      <c r="D8" s="177"/>
      <c r="E8" s="177"/>
      <c r="F8" s="178"/>
      <c r="G8" s="174"/>
      <c r="H8" s="175"/>
      <c r="I8" s="175"/>
      <c r="J8" s="175"/>
      <c r="K8" s="175"/>
      <c r="L8" s="176"/>
      <c r="M8" s="180"/>
      <c r="N8" s="162"/>
    </row>
    <row r="9" spans="1:14" ht="15.75" customHeight="1" x14ac:dyDescent="0.35">
      <c r="A9" s="60" t="s">
        <v>18</v>
      </c>
      <c r="B9" s="44"/>
      <c r="C9" s="44"/>
      <c r="D9" s="164">
        <v>41974</v>
      </c>
      <c r="E9" s="164"/>
      <c r="F9" s="165"/>
      <c r="G9" s="168" t="s">
        <v>13</v>
      </c>
      <c r="H9" s="168" t="s">
        <v>1</v>
      </c>
      <c r="I9" s="168" t="s">
        <v>2</v>
      </c>
      <c r="J9" s="168" t="s">
        <v>3</v>
      </c>
      <c r="K9" s="168" t="s">
        <v>4</v>
      </c>
      <c r="L9" s="168" t="s">
        <v>14</v>
      </c>
      <c r="M9" s="180"/>
      <c r="N9" s="162"/>
    </row>
    <row r="10" spans="1:14" x14ac:dyDescent="0.35">
      <c r="A10" s="90" t="s">
        <v>79</v>
      </c>
      <c r="B10" s="91"/>
      <c r="C10" s="91"/>
      <c r="D10" s="164" t="s">
        <v>80</v>
      </c>
      <c r="E10" s="164"/>
      <c r="F10" s="165"/>
      <c r="G10" s="169"/>
      <c r="H10" s="169"/>
      <c r="I10" s="169"/>
      <c r="J10" s="169"/>
      <c r="K10" s="169"/>
      <c r="L10" s="169"/>
      <c r="M10" s="180"/>
      <c r="N10" s="162"/>
    </row>
    <row r="11" spans="1:14" ht="44.25" customHeight="1" thickBot="1" x14ac:dyDescent="0.4">
      <c r="A11" s="3" t="s">
        <v>6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23">
        <v>0</v>
      </c>
      <c r="H11" s="23">
        <v>0</v>
      </c>
      <c r="I11" s="40">
        <v>0</v>
      </c>
      <c r="J11" s="23">
        <v>0</v>
      </c>
      <c r="K11" s="24">
        <v>0</v>
      </c>
      <c r="L11" s="24">
        <f>SUM(G11:K11)</f>
        <v>0</v>
      </c>
      <c r="M11" s="181"/>
      <c r="N11" s="162" t="s">
        <v>76</v>
      </c>
    </row>
    <row r="12" spans="1:14" x14ac:dyDescent="0.35">
      <c r="A12" s="79" t="s">
        <v>113</v>
      </c>
      <c r="B12" s="80">
        <v>2000</v>
      </c>
      <c r="C12" s="81">
        <v>150</v>
      </c>
      <c r="D12" s="81">
        <v>150</v>
      </c>
      <c r="E12" s="21">
        <f t="shared" ref="E12:E18" si="0">IF(OR(C12=0, D12=0),0,D12/C12)</f>
        <v>1</v>
      </c>
      <c r="F12" s="47">
        <f>B12*E12</f>
        <v>2000</v>
      </c>
      <c r="G12" s="48">
        <f>F12*$G$11</f>
        <v>0</v>
      </c>
      <c r="H12" s="48">
        <f>F12*$H$11</f>
        <v>0</v>
      </c>
      <c r="I12" s="48">
        <f>F12*$I$11</f>
        <v>0</v>
      </c>
      <c r="J12" s="48">
        <f>F12*$J$11</f>
        <v>0</v>
      </c>
      <c r="K12" s="48">
        <f>F12*$K$11</f>
        <v>0</v>
      </c>
      <c r="L12" s="48">
        <f>SUM(G12:K12)</f>
        <v>0</v>
      </c>
      <c r="M12" s="78">
        <f>F12+L12</f>
        <v>2000</v>
      </c>
      <c r="N12" s="17"/>
    </row>
    <row r="13" spans="1:14" x14ac:dyDescent="0.35">
      <c r="A13" s="82" t="s">
        <v>112</v>
      </c>
      <c r="B13" s="83">
        <v>1904.76</v>
      </c>
      <c r="C13" s="84">
        <v>145</v>
      </c>
      <c r="D13" s="84">
        <v>75</v>
      </c>
      <c r="E13" s="21">
        <f t="shared" si="0"/>
        <v>0.51724137931034486</v>
      </c>
      <c r="F13" s="49">
        <f t="shared" ref="F13:F18" si="1">B13*E13</f>
        <v>985.22068965517246</v>
      </c>
      <c r="G13" s="42">
        <f t="shared" ref="G13:G18" si="2">F13*$G$11</f>
        <v>0</v>
      </c>
      <c r="H13" s="42">
        <f t="shared" ref="H13:H18" si="3">F13*$H$11</f>
        <v>0</v>
      </c>
      <c r="I13" s="42">
        <f t="shared" ref="I13:I18" si="4">F13*$I$11</f>
        <v>0</v>
      </c>
      <c r="J13" s="42">
        <f t="shared" ref="J13:J18" si="5">F13*$J$11</f>
        <v>0</v>
      </c>
      <c r="K13" s="42">
        <f t="shared" ref="K13:K18" si="6">F13*$K$11</f>
        <v>0</v>
      </c>
      <c r="L13" s="42">
        <f t="shared" ref="L13:L18" si="7">SUM(G13:K13)</f>
        <v>0</v>
      </c>
      <c r="M13" s="74">
        <f t="shared" ref="M13:M18" si="8">F13+L13</f>
        <v>985.22068965517246</v>
      </c>
      <c r="N13" s="146" t="s">
        <v>100</v>
      </c>
    </row>
    <row r="14" spans="1:14" x14ac:dyDescent="0.35">
      <c r="A14" s="82" t="s">
        <v>71</v>
      </c>
      <c r="B14" s="83">
        <v>2000</v>
      </c>
      <c r="C14" s="84">
        <v>136</v>
      </c>
      <c r="D14" s="84">
        <v>136</v>
      </c>
      <c r="E14" s="21">
        <f t="shared" si="0"/>
        <v>1</v>
      </c>
      <c r="F14" s="49">
        <f t="shared" si="1"/>
        <v>2000</v>
      </c>
      <c r="G14" s="42">
        <f t="shared" si="2"/>
        <v>0</v>
      </c>
      <c r="H14" s="42">
        <f t="shared" si="3"/>
        <v>0</v>
      </c>
      <c r="I14" s="42">
        <f t="shared" si="4"/>
        <v>0</v>
      </c>
      <c r="J14" s="42">
        <f t="shared" si="5"/>
        <v>0</v>
      </c>
      <c r="K14" s="42">
        <f t="shared" si="6"/>
        <v>0</v>
      </c>
      <c r="L14" s="42">
        <f t="shared" si="7"/>
        <v>0</v>
      </c>
      <c r="M14" s="74">
        <f t="shared" si="8"/>
        <v>2000</v>
      </c>
      <c r="N14" s="147"/>
    </row>
    <row r="15" spans="1:14" x14ac:dyDescent="0.35">
      <c r="A15" s="82" t="s">
        <v>72</v>
      </c>
      <c r="B15" s="83">
        <v>2052</v>
      </c>
      <c r="C15" s="84">
        <v>120</v>
      </c>
      <c r="D15" s="84">
        <v>29</v>
      </c>
      <c r="E15" s="21">
        <f t="shared" si="0"/>
        <v>0.24166666666666667</v>
      </c>
      <c r="F15" s="49">
        <f t="shared" si="1"/>
        <v>495.9</v>
      </c>
      <c r="G15" s="42">
        <f t="shared" si="2"/>
        <v>0</v>
      </c>
      <c r="H15" s="42">
        <f t="shared" si="3"/>
        <v>0</v>
      </c>
      <c r="I15" s="42">
        <f t="shared" si="4"/>
        <v>0</v>
      </c>
      <c r="J15" s="42">
        <f t="shared" si="5"/>
        <v>0</v>
      </c>
      <c r="K15" s="42">
        <f t="shared" si="6"/>
        <v>0</v>
      </c>
      <c r="L15" s="42">
        <f t="shared" si="7"/>
        <v>0</v>
      </c>
      <c r="M15" s="74">
        <f t="shared" si="8"/>
        <v>495.9</v>
      </c>
      <c r="N15" s="148" t="s">
        <v>73</v>
      </c>
    </row>
    <row r="16" spans="1:14" x14ac:dyDescent="0.35">
      <c r="A16" s="32"/>
      <c r="B16" s="33"/>
      <c r="C16" s="34"/>
      <c r="D16" s="34"/>
      <c r="E16" s="21">
        <f t="shared" si="0"/>
        <v>0</v>
      </c>
      <c r="F16" s="49">
        <f t="shared" si="1"/>
        <v>0</v>
      </c>
      <c r="G16" s="42">
        <f t="shared" si="2"/>
        <v>0</v>
      </c>
      <c r="H16" s="42">
        <f t="shared" si="3"/>
        <v>0</v>
      </c>
      <c r="I16" s="42">
        <f t="shared" si="4"/>
        <v>0</v>
      </c>
      <c r="J16" s="42">
        <f t="shared" si="5"/>
        <v>0</v>
      </c>
      <c r="K16" s="42">
        <f t="shared" si="6"/>
        <v>0</v>
      </c>
      <c r="L16" s="42">
        <f t="shared" si="7"/>
        <v>0</v>
      </c>
      <c r="M16" s="74">
        <f t="shared" si="8"/>
        <v>0</v>
      </c>
      <c r="N16" s="17"/>
    </row>
    <row r="17" spans="1:14" x14ac:dyDescent="0.35">
      <c r="A17" s="32"/>
      <c r="B17" s="33"/>
      <c r="C17" s="34"/>
      <c r="D17" s="34"/>
      <c r="E17" s="21">
        <f t="shared" si="0"/>
        <v>0</v>
      </c>
      <c r="F17" s="49">
        <f t="shared" si="1"/>
        <v>0</v>
      </c>
      <c r="G17" s="42">
        <f t="shared" si="2"/>
        <v>0</v>
      </c>
      <c r="H17" s="42">
        <f t="shared" si="3"/>
        <v>0</v>
      </c>
      <c r="I17" s="42">
        <f t="shared" si="4"/>
        <v>0</v>
      </c>
      <c r="J17" s="42">
        <f t="shared" si="5"/>
        <v>0</v>
      </c>
      <c r="K17" s="42">
        <f t="shared" si="6"/>
        <v>0</v>
      </c>
      <c r="L17" s="42">
        <f t="shared" si="7"/>
        <v>0</v>
      </c>
      <c r="M17" s="74">
        <f t="shared" si="8"/>
        <v>0</v>
      </c>
      <c r="N17" s="17"/>
    </row>
    <row r="18" spans="1:14" ht="15" thickBot="1" x14ac:dyDescent="0.4">
      <c r="A18" s="52"/>
      <c r="B18" s="53"/>
      <c r="C18" s="54"/>
      <c r="D18" s="54"/>
      <c r="E18" s="50">
        <f t="shared" si="0"/>
        <v>0</v>
      </c>
      <c r="F18" s="55">
        <f t="shared" si="1"/>
        <v>0</v>
      </c>
      <c r="G18" s="56">
        <f t="shared" si="2"/>
        <v>0</v>
      </c>
      <c r="H18" s="56">
        <f t="shared" si="3"/>
        <v>0</v>
      </c>
      <c r="I18" s="56">
        <f t="shared" si="4"/>
        <v>0</v>
      </c>
      <c r="J18" s="56">
        <f t="shared" si="5"/>
        <v>0</v>
      </c>
      <c r="K18" s="56">
        <f t="shared" si="6"/>
        <v>0</v>
      </c>
      <c r="L18" s="56">
        <f t="shared" si="7"/>
        <v>0</v>
      </c>
      <c r="M18" s="75">
        <f t="shared" si="8"/>
        <v>0</v>
      </c>
      <c r="N18" s="63"/>
    </row>
    <row r="19" spans="1:14" ht="15" thickBot="1" x14ac:dyDescent="0.4">
      <c r="A19" s="6" t="s">
        <v>0</v>
      </c>
      <c r="B19" s="57">
        <f>SUM(B12:B18)</f>
        <v>7956.76</v>
      </c>
      <c r="C19" s="59">
        <f>SUM(C12:C18)</f>
        <v>551</v>
      </c>
      <c r="D19" s="59">
        <f>SUM(D12:D18)</f>
        <v>390</v>
      </c>
      <c r="E19" s="51"/>
      <c r="F19" s="51">
        <f>SUM(F12:F18)</f>
        <v>5481.1206896551721</v>
      </c>
      <c r="G19" s="57">
        <f t="shared" ref="G19:M19" si="9">SUM(G12:G18)</f>
        <v>0</v>
      </c>
      <c r="H19" s="57">
        <f t="shared" si="9"/>
        <v>0</v>
      </c>
      <c r="I19" s="57">
        <f t="shared" si="9"/>
        <v>0</v>
      </c>
      <c r="J19" s="57">
        <f t="shared" si="9"/>
        <v>0</v>
      </c>
      <c r="K19" s="57">
        <f t="shared" si="9"/>
        <v>0</v>
      </c>
      <c r="L19" s="57">
        <f t="shared" si="9"/>
        <v>0</v>
      </c>
      <c r="M19" s="76">
        <f t="shared" si="9"/>
        <v>5481.1206896551721</v>
      </c>
      <c r="N19" s="77"/>
    </row>
    <row r="21" spans="1:14" ht="15" thickBot="1" x14ac:dyDescent="0.4"/>
    <row r="22" spans="1:14" ht="15" customHeight="1" x14ac:dyDescent="0.35">
      <c r="A22" s="89" t="s">
        <v>26</v>
      </c>
      <c r="B22" s="166" t="s">
        <v>51</v>
      </c>
      <c r="C22" s="166"/>
      <c r="D22" s="166"/>
      <c r="E22" s="166"/>
      <c r="F22" s="167"/>
      <c r="G22" s="171" t="s">
        <v>12</v>
      </c>
      <c r="H22" s="172"/>
      <c r="I22" s="172"/>
      <c r="J22" s="172"/>
      <c r="K22" s="172"/>
      <c r="L22" s="173"/>
      <c r="M22" s="179" t="s">
        <v>48</v>
      </c>
      <c r="N22" s="161"/>
    </row>
    <row r="23" spans="1:14" x14ac:dyDescent="0.35">
      <c r="A23" s="92" t="s">
        <v>81</v>
      </c>
      <c r="B23" s="177" t="s">
        <v>110</v>
      </c>
      <c r="C23" s="177"/>
      <c r="D23" s="177"/>
      <c r="E23" s="177"/>
      <c r="F23" s="178"/>
      <c r="G23" s="174"/>
      <c r="H23" s="175"/>
      <c r="I23" s="175"/>
      <c r="J23" s="175"/>
      <c r="K23" s="175"/>
      <c r="L23" s="176"/>
      <c r="M23" s="180"/>
      <c r="N23" s="162"/>
    </row>
    <row r="24" spans="1:14" ht="44.25" customHeight="1" x14ac:dyDescent="0.35">
      <c r="A24" s="60" t="s">
        <v>18</v>
      </c>
      <c r="B24" s="44"/>
      <c r="C24" s="44"/>
      <c r="D24" s="229">
        <v>42005</v>
      </c>
      <c r="E24" s="229"/>
      <c r="F24" s="230"/>
      <c r="G24" s="168" t="s">
        <v>13</v>
      </c>
      <c r="H24" s="168" t="s">
        <v>1</v>
      </c>
      <c r="I24" s="168" t="s">
        <v>2</v>
      </c>
      <c r="J24" s="168" t="s">
        <v>3</v>
      </c>
      <c r="K24" s="168" t="s">
        <v>4</v>
      </c>
      <c r="L24" s="168" t="s">
        <v>14</v>
      </c>
      <c r="M24" s="180"/>
      <c r="N24" s="162"/>
    </row>
    <row r="25" spans="1:14" x14ac:dyDescent="0.35">
      <c r="A25" s="90" t="s">
        <v>79</v>
      </c>
      <c r="B25" s="91"/>
      <c r="C25" s="91"/>
      <c r="D25" s="164" t="s">
        <v>111</v>
      </c>
      <c r="E25" s="164"/>
      <c r="F25" s="165"/>
      <c r="G25" s="169"/>
      <c r="H25" s="169"/>
      <c r="I25" s="169"/>
      <c r="J25" s="169"/>
      <c r="K25" s="169"/>
      <c r="L25" s="169"/>
      <c r="M25" s="180"/>
      <c r="N25" s="162"/>
    </row>
    <row r="26" spans="1:14" ht="40" thickBot="1" x14ac:dyDescent="0.4">
      <c r="A26" s="3" t="s">
        <v>6</v>
      </c>
      <c r="B26" s="4" t="s">
        <v>7</v>
      </c>
      <c r="C26" s="4" t="s">
        <v>8</v>
      </c>
      <c r="D26" s="4" t="s">
        <v>9</v>
      </c>
      <c r="E26" s="4" t="s">
        <v>10</v>
      </c>
      <c r="F26" s="4" t="s">
        <v>11</v>
      </c>
      <c r="G26" s="23">
        <v>0</v>
      </c>
      <c r="H26" s="23">
        <v>0</v>
      </c>
      <c r="I26" s="40">
        <v>0</v>
      </c>
      <c r="J26" s="23">
        <v>0</v>
      </c>
      <c r="K26" s="24">
        <v>0</v>
      </c>
      <c r="L26" s="24">
        <f>SUM(G26:K26)</f>
        <v>0</v>
      </c>
      <c r="M26" s="181"/>
      <c r="N26" s="162" t="s">
        <v>76</v>
      </c>
    </row>
    <row r="27" spans="1:14" x14ac:dyDescent="0.35">
      <c r="A27" s="79" t="s">
        <v>112</v>
      </c>
      <c r="B27" s="80">
        <v>3500</v>
      </c>
      <c r="C27" s="81">
        <v>145</v>
      </c>
      <c r="D27" s="81">
        <v>145</v>
      </c>
      <c r="E27" s="21">
        <f>IF(OR(C27=0, D27=0),0,D27/C27)</f>
        <v>1</v>
      </c>
      <c r="F27" s="49">
        <f t="shared" ref="F27:F33" si="10">B27*E27</f>
        <v>3500</v>
      </c>
      <c r="G27" s="42">
        <f>F27*$G$11</f>
        <v>0</v>
      </c>
      <c r="H27" s="42">
        <f>F27*$H$11</f>
        <v>0</v>
      </c>
      <c r="I27" s="42">
        <f>F27*$I$11</f>
        <v>0</v>
      </c>
      <c r="J27" s="42">
        <f>F27*$J$11</f>
        <v>0</v>
      </c>
      <c r="K27" s="42">
        <f>F27*$K$11</f>
        <v>0</v>
      </c>
      <c r="L27" s="42">
        <f t="shared" ref="L27:L33" si="11">SUM(G27:K27)</f>
        <v>0</v>
      </c>
      <c r="M27" s="74">
        <f t="shared" ref="M27:M33" si="12">F27+L27</f>
        <v>3500</v>
      </c>
      <c r="N27" s="17"/>
    </row>
    <row r="28" spans="1:14" x14ac:dyDescent="0.35">
      <c r="A28" s="82" t="s">
        <v>71</v>
      </c>
      <c r="B28" s="83">
        <v>3500</v>
      </c>
      <c r="C28" s="84">
        <v>136</v>
      </c>
      <c r="D28" s="84">
        <v>136</v>
      </c>
      <c r="E28" s="21">
        <f t="shared" ref="E28:E33" si="13">IF(OR(C28=0, D28=0),0,D28/C28)</f>
        <v>1</v>
      </c>
      <c r="F28" s="49">
        <f t="shared" si="10"/>
        <v>3500</v>
      </c>
      <c r="G28" s="42">
        <f t="shared" ref="G28:G33" si="14">F28*$G$11</f>
        <v>0</v>
      </c>
      <c r="H28" s="42">
        <f t="shared" ref="H28:H33" si="15">F28*$H$11</f>
        <v>0</v>
      </c>
      <c r="I28" s="42">
        <f t="shared" ref="I28:I33" si="16">F28*$I$11</f>
        <v>0</v>
      </c>
      <c r="J28" s="42">
        <f t="shared" ref="J28:J33" si="17">F28*$J$11</f>
        <v>0</v>
      </c>
      <c r="K28" s="42">
        <f t="shared" ref="K28:K33" si="18">F28*$K$11</f>
        <v>0</v>
      </c>
      <c r="L28" s="42">
        <f t="shared" si="11"/>
        <v>0</v>
      </c>
      <c r="M28" s="74">
        <f t="shared" si="12"/>
        <v>3500</v>
      </c>
      <c r="N28" s="146"/>
    </row>
    <row r="29" spans="1:14" x14ac:dyDescent="0.35">
      <c r="A29" s="82" t="s">
        <v>72</v>
      </c>
      <c r="B29" s="83">
        <v>3500</v>
      </c>
      <c r="C29" s="84">
        <v>120</v>
      </c>
      <c r="D29" s="84">
        <v>120</v>
      </c>
      <c r="E29" s="21">
        <f t="shared" si="13"/>
        <v>1</v>
      </c>
      <c r="F29" s="49">
        <f t="shared" si="10"/>
        <v>3500</v>
      </c>
      <c r="G29" s="42">
        <f t="shared" si="14"/>
        <v>0</v>
      </c>
      <c r="H29" s="42">
        <f t="shared" si="15"/>
        <v>0</v>
      </c>
      <c r="I29" s="42">
        <f t="shared" si="16"/>
        <v>0</v>
      </c>
      <c r="J29" s="42">
        <f t="shared" si="17"/>
        <v>0</v>
      </c>
      <c r="K29" s="42">
        <f t="shared" si="18"/>
        <v>0</v>
      </c>
      <c r="L29" s="42">
        <f t="shared" si="11"/>
        <v>0</v>
      </c>
      <c r="M29" s="74">
        <f t="shared" si="12"/>
        <v>3500</v>
      </c>
      <c r="N29" s="147"/>
    </row>
    <row r="30" spans="1:14" x14ac:dyDescent="0.35">
      <c r="A30" s="82"/>
      <c r="B30" s="83"/>
      <c r="C30" s="84"/>
      <c r="D30" s="84"/>
      <c r="E30" s="21">
        <f t="shared" si="13"/>
        <v>0</v>
      </c>
      <c r="F30" s="49">
        <f t="shared" si="10"/>
        <v>0</v>
      </c>
      <c r="G30" s="42">
        <f t="shared" si="14"/>
        <v>0</v>
      </c>
      <c r="H30" s="42">
        <f t="shared" si="15"/>
        <v>0</v>
      </c>
      <c r="I30" s="42">
        <f t="shared" si="16"/>
        <v>0</v>
      </c>
      <c r="J30" s="42">
        <f t="shared" si="17"/>
        <v>0</v>
      </c>
      <c r="K30" s="42">
        <f t="shared" si="18"/>
        <v>0</v>
      </c>
      <c r="L30" s="42">
        <f t="shared" si="11"/>
        <v>0</v>
      </c>
      <c r="M30" s="74">
        <f t="shared" si="12"/>
        <v>0</v>
      </c>
      <c r="N30" s="148"/>
    </row>
    <row r="31" spans="1:14" x14ac:dyDescent="0.35">
      <c r="A31" s="32"/>
      <c r="B31" s="33"/>
      <c r="C31" s="34"/>
      <c r="D31" s="34"/>
      <c r="E31" s="21">
        <f t="shared" si="13"/>
        <v>0</v>
      </c>
      <c r="F31" s="49">
        <f t="shared" si="10"/>
        <v>0</v>
      </c>
      <c r="G31" s="42">
        <f t="shared" si="14"/>
        <v>0</v>
      </c>
      <c r="H31" s="42">
        <f t="shared" si="15"/>
        <v>0</v>
      </c>
      <c r="I31" s="42">
        <f t="shared" si="16"/>
        <v>0</v>
      </c>
      <c r="J31" s="42">
        <f t="shared" si="17"/>
        <v>0</v>
      </c>
      <c r="K31" s="42">
        <f t="shared" si="18"/>
        <v>0</v>
      </c>
      <c r="L31" s="42">
        <f t="shared" si="11"/>
        <v>0</v>
      </c>
      <c r="M31" s="74">
        <f t="shared" si="12"/>
        <v>0</v>
      </c>
      <c r="N31" s="17"/>
    </row>
    <row r="32" spans="1:14" x14ac:dyDescent="0.35">
      <c r="A32" s="32"/>
      <c r="B32" s="33"/>
      <c r="C32" s="34"/>
      <c r="D32" s="34"/>
      <c r="E32" s="21">
        <f t="shared" si="13"/>
        <v>0</v>
      </c>
      <c r="F32" s="49">
        <f t="shared" si="10"/>
        <v>0</v>
      </c>
      <c r="G32" s="42">
        <f t="shared" si="14"/>
        <v>0</v>
      </c>
      <c r="H32" s="42">
        <f t="shared" si="15"/>
        <v>0</v>
      </c>
      <c r="I32" s="42">
        <f t="shared" si="16"/>
        <v>0</v>
      </c>
      <c r="J32" s="42">
        <f t="shared" si="17"/>
        <v>0</v>
      </c>
      <c r="K32" s="42">
        <f t="shared" si="18"/>
        <v>0</v>
      </c>
      <c r="L32" s="42">
        <f t="shared" si="11"/>
        <v>0</v>
      </c>
      <c r="M32" s="74">
        <f t="shared" si="12"/>
        <v>0</v>
      </c>
      <c r="N32" s="17"/>
    </row>
    <row r="33" spans="1:14" ht="15" thickBot="1" x14ac:dyDescent="0.4">
      <c r="A33" s="52"/>
      <c r="B33" s="53"/>
      <c r="C33" s="54"/>
      <c r="D33" s="54"/>
      <c r="E33" s="50">
        <f t="shared" si="13"/>
        <v>0</v>
      </c>
      <c r="F33" s="55">
        <f t="shared" si="10"/>
        <v>0</v>
      </c>
      <c r="G33" s="56">
        <f t="shared" si="14"/>
        <v>0</v>
      </c>
      <c r="H33" s="56">
        <f t="shared" si="15"/>
        <v>0</v>
      </c>
      <c r="I33" s="56">
        <f t="shared" si="16"/>
        <v>0</v>
      </c>
      <c r="J33" s="56">
        <f t="shared" si="17"/>
        <v>0</v>
      </c>
      <c r="K33" s="56">
        <f t="shared" si="18"/>
        <v>0</v>
      </c>
      <c r="L33" s="56">
        <f t="shared" si="11"/>
        <v>0</v>
      </c>
      <c r="M33" s="75">
        <f t="shared" si="12"/>
        <v>0</v>
      </c>
      <c r="N33" s="63"/>
    </row>
    <row r="34" spans="1:14" ht="15" thickBot="1" x14ac:dyDescent="0.4">
      <c r="A34" s="6" t="s">
        <v>0</v>
      </c>
      <c r="B34" s="57">
        <f>SUM(B27:B33)</f>
        <v>10500</v>
      </c>
      <c r="C34" s="59">
        <f>SUM(C27:C33)</f>
        <v>401</v>
      </c>
      <c r="D34" s="59">
        <f>SUM(D27:D33)</f>
        <v>401</v>
      </c>
      <c r="E34" s="51"/>
      <c r="F34" s="51">
        <f>SUM(F27:F33)</f>
        <v>10500</v>
      </c>
      <c r="G34" s="57">
        <f t="shared" ref="G34:M34" si="19">SUM(G27:G33)</f>
        <v>0</v>
      </c>
      <c r="H34" s="57">
        <f t="shared" si="19"/>
        <v>0</v>
      </c>
      <c r="I34" s="57">
        <f t="shared" si="19"/>
        <v>0</v>
      </c>
      <c r="J34" s="57">
        <f t="shared" si="19"/>
        <v>0</v>
      </c>
      <c r="K34" s="57">
        <f t="shared" si="19"/>
        <v>0</v>
      </c>
      <c r="L34" s="57">
        <f t="shared" si="19"/>
        <v>0</v>
      </c>
      <c r="M34" s="76">
        <f t="shared" si="19"/>
        <v>10500</v>
      </c>
      <c r="N34" s="77"/>
    </row>
    <row r="35" spans="1:14" ht="15" thickBot="1" x14ac:dyDescent="0.4">
      <c r="A35" s="1"/>
      <c r="B35" s="5"/>
      <c r="C35" s="1"/>
      <c r="D35" s="1"/>
      <c r="E35" s="9"/>
      <c r="F35" s="5"/>
      <c r="G35" s="5"/>
      <c r="H35" s="5"/>
      <c r="I35" s="5"/>
      <c r="J35" s="5"/>
      <c r="K35" s="5"/>
      <c r="L35" s="5"/>
      <c r="M35" s="5"/>
    </row>
    <row r="36" spans="1:14" ht="15" thickBot="1" x14ac:dyDescent="0.4">
      <c r="A36" s="6" t="s">
        <v>0</v>
      </c>
      <c r="B36" s="45">
        <f>B19+B34</f>
        <v>18456.760000000002</v>
      </c>
      <c r="C36" s="58">
        <f>C19+C34</f>
        <v>952</v>
      </c>
      <c r="D36" s="58">
        <f>D19+D34</f>
        <v>791</v>
      </c>
      <c r="E36" s="46"/>
      <c r="F36" s="45">
        <f>F19+F34</f>
        <v>15981.120689655172</v>
      </c>
      <c r="G36" s="45">
        <f>G19+G34</f>
        <v>0</v>
      </c>
      <c r="H36" s="45">
        <f t="shared" ref="H36:M36" si="20">H19+H34</f>
        <v>0</v>
      </c>
      <c r="I36" s="45">
        <f t="shared" si="20"/>
        <v>0</v>
      </c>
      <c r="J36" s="45">
        <f t="shared" si="20"/>
        <v>0</v>
      </c>
      <c r="K36" s="45">
        <f t="shared" si="20"/>
        <v>0</v>
      </c>
      <c r="L36" s="45">
        <f t="shared" si="20"/>
        <v>0</v>
      </c>
      <c r="M36" s="45">
        <f t="shared" si="20"/>
        <v>15981.120689655172</v>
      </c>
    </row>
    <row r="37" spans="1:14" ht="15" thickBo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4" ht="16" thickBot="1" x14ac:dyDescent="0.4">
      <c r="A38" s="1"/>
      <c r="B38" s="7" t="s">
        <v>5</v>
      </c>
      <c r="C38" s="7"/>
      <c r="D38" s="7"/>
      <c r="E38" s="7"/>
      <c r="F38" s="25"/>
      <c r="G38" s="16" t="s">
        <v>19</v>
      </c>
      <c r="H38" s="1"/>
      <c r="I38" s="1"/>
      <c r="J38" s="1"/>
      <c r="K38" s="1"/>
      <c r="L38" s="1"/>
      <c r="M38" s="1"/>
    </row>
    <row r="39" spans="1:14" ht="15.5" x14ac:dyDescent="0.35">
      <c r="D39" s="7"/>
      <c r="E39" s="7"/>
      <c r="F39" s="2"/>
      <c r="G39" s="7"/>
    </row>
    <row r="40" spans="1:14" x14ac:dyDescent="0.35">
      <c r="E40" s="1"/>
      <c r="F40" s="1"/>
      <c r="G40" s="43" t="s">
        <v>47</v>
      </c>
    </row>
    <row r="41" spans="1:14" x14ac:dyDescent="0.35">
      <c r="G41" s="1"/>
    </row>
    <row r="42" spans="1:14" x14ac:dyDescent="0.35">
      <c r="A42" t="s">
        <v>126</v>
      </c>
      <c r="G42" s="11"/>
      <c r="H42" s="11"/>
      <c r="I42" s="11"/>
      <c r="J42" s="11"/>
      <c r="K42" s="11"/>
    </row>
    <row r="43" spans="1:14" x14ac:dyDescent="0.35">
      <c r="A43" t="s">
        <v>127</v>
      </c>
      <c r="D43" s="1"/>
      <c r="E43" s="1"/>
      <c r="F43" s="1"/>
      <c r="G43" s="160"/>
      <c r="H43" s="160"/>
      <c r="I43" s="160"/>
      <c r="J43" s="160"/>
      <c r="K43" s="160"/>
    </row>
    <row r="44" spans="1:14" x14ac:dyDescent="0.35">
      <c r="G44" s="1"/>
    </row>
    <row r="45" spans="1:14" x14ac:dyDescent="0.35">
      <c r="A45" t="s">
        <v>128</v>
      </c>
    </row>
    <row r="46" spans="1:14" ht="25.5" customHeight="1" x14ac:dyDescent="0.35">
      <c r="A46" s="159"/>
      <c r="B46" s="159"/>
      <c r="C46" s="159"/>
      <c r="D46" s="159"/>
      <c r="E46" s="159"/>
      <c r="F46" s="159"/>
    </row>
    <row r="47" spans="1:14" x14ac:dyDescent="0.35">
      <c r="A47" t="s">
        <v>130</v>
      </c>
    </row>
  </sheetData>
  <mergeCells count="26">
    <mergeCell ref="J9:J10"/>
    <mergeCell ref="B22:F22"/>
    <mergeCell ref="G22:L23"/>
    <mergeCell ref="M22:M26"/>
    <mergeCell ref="M7:M11"/>
    <mergeCell ref="I24:I25"/>
    <mergeCell ref="J24:J25"/>
    <mergeCell ref="K24:K25"/>
    <mergeCell ref="L24:L25"/>
    <mergeCell ref="D25:F25"/>
    <mergeCell ref="B23:F23"/>
    <mergeCell ref="G24:G25"/>
    <mergeCell ref="H24:H25"/>
    <mergeCell ref="B3:F3"/>
    <mergeCell ref="B4:F4"/>
    <mergeCell ref="B5:F5"/>
    <mergeCell ref="L9:L10"/>
    <mergeCell ref="K9:K10"/>
    <mergeCell ref="H9:H10"/>
    <mergeCell ref="I9:I10"/>
    <mergeCell ref="G7:L8"/>
    <mergeCell ref="B8:F8"/>
    <mergeCell ref="D9:F9"/>
    <mergeCell ref="B7:F7"/>
    <mergeCell ref="D10:F10"/>
    <mergeCell ref="G9:G10"/>
  </mergeCells>
  <phoneticPr fontId="21" type="noConversion"/>
  <pageMargins left="0.32" right="0.33" top="0.75" bottom="0.75" header="0.3" footer="0.3"/>
  <pageSetup paperSize="9" scale="61" orientation="landscape" copies="2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47"/>
  <sheetViews>
    <sheetView showGridLines="0" tabSelected="1" topLeftCell="J4" zoomScaleNormal="100" workbookViewId="0">
      <selection activeCell="K6" sqref="K6:N6"/>
    </sheetView>
  </sheetViews>
  <sheetFormatPr defaultRowHeight="14.5" x14ac:dyDescent="0.35"/>
  <cols>
    <col min="1" max="1" width="1.453125" customWidth="1"/>
    <col min="2" max="2" width="14.7265625" customWidth="1"/>
    <col min="3" max="3" width="13.453125" customWidth="1"/>
    <col min="4" max="4" width="14" customWidth="1"/>
    <col min="5" max="5" width="12.26953125" customWidth="1"/>
    <col min="6" max="6" width="11.7265625" customWidth="1"/>
    <col min="7" max="7" width="16.54296875" customWidth="1"/>
    <col min="8" max="8" width="12.54296875" bestFit="1" customWidth="1"/>
    <col min="9" max="9" width="12.54296875" customWidth="1"/>
    <col min="10" max="10" width="15.26953125" customWidth="1"/>
    <col min="11" max="11" width="11.26953125" customWidth="1"/>
    <col min="12" max="12" width="12.7265625" customWidth="1"/>
    <col min="13" max="13" width="16.453125" customWidth="1"/>
    <col min="14" max="14" width="14.54296875" customWidth="1"/>
  </cols>
  <sheetData>
    <row r="1" spans="2:15" ht="76" customHeight="1" thickBot="1" x14ac:dyDescent="0.4">
      <c r="J1" s="217" t="s">
        <v>129</v>
      </c>
      <c r="K1" s="218"/>
      <c r="L1" s="218"/>
      <c r="M1" s="218"/>
      <c r="N1" s="219"/>
    </row>
    <row r="2" spans="2:15" ht="24" customHeight="1" x14ac:dyDescent="0.35">
      <c r="B2" s="109" t="s">
        <v>63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2"/>
    </row>
    <row r="3" spans="2:15" ht="10.5" customHeight="1" x14ac:dyDescent="0.35">
      <c r="B3" s="18"/>
      <c r="C3" s="112"/>
      <c r="D3" s="112"/>
      <c r="E3" s="112"/>
      <c r="F3" s="112"/>
      <c r="G3" s="113"/>
      <c r="H3" s="113"/>
      <c r="I3" s="112"/>
      <c r="J3" s="112"/>
      <c r="K3" s="112"/>
      <c r="L3" s="112"/>
      <c r="M3" s="112"/>
      <c r="N3" s="112"/>
      <c r="O3" s="112"/>
    </row>
    <row r="4" spans="2:15" x14ac:dyDescent="0.35">
      <c r="B4" s="114" t="s">
        <v>66</v>
      </c>
      <c r="C4" s="115" t="s">
        <v>78</v>
      </c>
      <c r="D4" s="116"/>
      <c r="E4" s="116"/>
      <c r="F4" s="116"/>
      <c r="G4" s="116"/>
      <c r="H4" s="116"/>
      <c r="I4" s="189" t="s">
        <v>32</v>
      </c>
      <c r="J4" s="190"/>
      <c r="K4" s="184">
        <v>12345</v>
      </c>
      <c r="L4" s="185"/>
      <c r="M4" s="185"/>
      <c r="N4" s="186"/>
      <c r="O4" s="112"/>
    </row>
    <row r="5" spans="2:15" ht="15" customHeight="1" x14ac:dyDescent="0.35">
      <c r="B5" s="114" t="s">
        <v>98</v>
      </c>
      <c r="C5" s="221" t="s">
        <v>51</v>
      </c>
      <c r="D5" s="221"/>
      <c r="E5" s="221"/>
      <c r="F5" s="221"/>
      <c r="G5" s="221"/>
      <c r="H5" s="221"/>
      <c r="I5" s="220" t="s">
        <v>115</v>
      </c>
      <c r="J5" s="190"/>
      <c r="K5" s="184" t="s">
        <v>118</v>
      </c>
      <c r="L5" s="185"/>
      <c r="M5" s="185"/>
      <c r="N5" s="186"/>
      <c r="O5" s="112"/>
    </row>
    <row r="6" spans="2:15" x14ac:dyDescent="0.35">
      <c r="B6" s="114" t="s">
        <v>65</v>
      </c>
      <c r="C6" s="117"/>
      <c r="D6" s="118"/>
      <c r="E6" s="222">
        <v>41183</v>
      </c>
      <c r="F6" s="223"/>
      <c r="G6" s="223"/>
      <c r="H6" s="223"/>
      <c r="I6" s="187" t="s">
        <v>64</v>
      </c>
      <c r="J6" s="188"/>
      <c r="K6" s="198">
        <v>42339</v>
      </c>
      <c r="L6" s="199"/>
      <c r="M6" s="199"/>
      <c r="N6" s="199"/>
      <c r="O6" s="112"/>
    </row>
    <row r="7" spans="2:15" x14ac:dyDescent="0.35">
      <c r="B7" s="114" t="s">
        <v>59</v>
      </c>
      <c r="C7" s="224">
        <v>2015</v>
      </c>
      <c r="D7" s="225"/>
      <c r="E7" s="226" t="s">
        <v>49</v>
      </c>
      <c r="F7" s="227"/>
      <c r="G7" s="224" t="s">
        <v>52</v>
      </c>
      <c r="H7" s="228"/>
      <c r="I7" s="220" t="s">
        <v>116</v>
      </c>
      <c r="J7" s="189"/>
      <c r="K7" s="190"/>
      <c r="L7" s="185" t="s">
        <v>117</v>
      </c>
      <c r="M7" s="185"/>
      <c r="N7" s="186"/>
      <c r="O7" s="112"/>
    </row>
    <row r="8" spans="2:15" ht="15" customHeight="1" x14ac:dyDescent="0.35">
      <c r="B8" s="120" t="s">
        <v>69</v>
      </c>
      <c r="C8" s="119"/>
      <c r="D8" s="121"/>
      <c r="E8" s="184" t="s">
        <v>108</v>
      </c>
      <c r="F8" s="185"/>
      <c r="G8" s="185"/>
      <c r="H8" s="185"/>
      <c r="I8" s="185"/>
      <c r="J8" s="185"/>
      <c r="K8" s="185"/>
      <c r="L8" s="185"/>
      <c r="M8" s="185"/>
      <c r="N8" s="186"/>
      <c r="O8" s="112"/>
    </row>
    <row r="9" spans="2:15" ht="15" customHeight="1" x14ac:dyDescent="0.35">
      <c r="B9" s="220" t="s">
        <v>70</v>
      </c>
      <c r="C9" s="189"/>
      <c r="D9" s="190"/>
      <c r="E9" s="184" t="s">
        <v>109</v>
      </c>
      <c r="F9" s="185"/>
      <c r="G9" s="185"/>
      <c r="H9" s="185"/>
      <c r="I9" s="185"/>
      <c r="J9" s="185"/>
      <c r="K9" s="185"/>
      <c r="L9" s="185"/>
      <c r="M9" s="185"/>
      <c r="N9" s="186"/>
      <c r="O9" s="112"/>
    </row>
    <row r="10" spans="2:15" ht="15" customHeight="1" x14ac:dyDescent="0.35">
      <c r="B10" s="122"/>
      <c r="C10" s="123"/>
      <c r="D10" s="123"/>
      <c r="E10" s="124"/>
      <c r="F10" s="124"/>
      <c r="G10" s="122"/>
      <c r="H10" s="125"/>
      <c r="I10" s="122"/>
      <c r="J10" s="122"/>
      <c r="K10" s="122"/>
      <c r="L10" s="122"/>
      <c r="M10" s="122"/>
      <c r="N10" s="122"/>
      <c r="O10" s="112"/>
    </row>
    <row r="11" spans="2:15" x14ac:dyDescent="0.35">
      <c r="B11" s="205" t="s">
        <v>58</v>
      </c>
      <c r="C11" s="206"/>
      <c r="D11" s="206"/>
      <c r="E11" s="206"/>
      <c r="F11" s="206"/>
      <c r="G11" s="206"/>
      <c r="H11" s="126"/>
      <c r="I11" s="88"/>
      <c r="J11" s="127" t="s">
        <v>16</v>
      </c>
      <c r="K11" s="128"/>
      <c r="L11" s="129"/>
      <c r="M11" s="129"/>
      <c r="N11" s="126"/>
      <c r="O11" s="112"/>
    </row>
    <row r="12" spans="2:15" ht="45" customHeight="1" x14ac:dyDescent="0.35">
      <c r="B12" s="26" t="s">
        <v>20</v>
      </c>
      <c r="C12" s="61" t="s">
        <v>50</v>
      </c>
      <c r="D12" s="26" t="s">
        <v>21</v>
      </c>
      <c r="E12" s="26" t="s">
        <v>24</v>
      </c>
      <c r="F12" s="26" t="s">
        <v>22</v>
      </c>
      <c r="G12" s="26" t="s">
        <v>25</v>
      </c>
      <c r="H12" s="62" t="s">
        <v>23</v>
      </c>
      <c r="I12" s="88"/>
      <c r="J12" s="62" t="s">
        <v>53</v>
      </c>
      <c r="K12" s="62" t="s">
        <v>54</v>
      </c>
      <c r="L12" s="65" t="s">
        <v>55</v>
      </c>
      <c r="M12" s="200" t="s">
        <v>67</v>
      </c>
      <c r="N12" s="200"/>
      <c r="O12" s="112"/>
    </row>
    <row r="13" spans="2:15" x14ac:dyDescent="0.35">
      <c r="B13" s="114" t="s">
        <v>35</v>
      </c>
      <c r="C13" s="27"/>
      <c r="D13" s="27"/>
      <c r="E13" s="21">
        <f>IF(OR(C13=0, D13=0),0,D13/C13)</f>
        <v>0</v>
      </c>
      <c r="F13" s="105">
        <v>2.5</v>
      </c>
      <c r="G13" s="28">
        <f>F13*E13</f>
        <v>0</v>
      </c>
      <c r="H13" s="70">
        <v>41730</v>
      </c>
      <c r="I13" s="88"/>
      <c r="J13" s="149">
        <v>42156</v>
      </c>
      <c r="K13" s="130">
        <v>1</v>
      </c>
      <c r="L13" s="131">
        <v>1</v>
      </c>
      <c r="M13" s="191"/>
      <c r="N13" s="192"/>
      <c r="O13" s="112"/>
    </row>
    <row r="14" spans="2:15" x14ac:dyDescent="0.35">
      <c r="B14" s="114" t="s">
        <v>36</v>
      </c>
      <c r="C14" s="27"/>
      <c r="D14" s="27"/>
      <c r="E14" s="21">
        <f>IF(OR(C14=0, D14=0),0,D14/C14)</f>
        <v>0</v>
      </c>
      <c r="F14" s="105">
        <v>2.5</v>
      </c>
      <c r="G14" s="28">
        <f>F14*E14</f>
        <v>0</v>
      </c>
      <c r="H14" s="163"/>
      <c r="I14" s="88"/>
      <c r="J14" s="150" t="s">
        <v>56</v>
      </c>
      <c r="K14" s="130">
        <v>3</v>
      </c>
      <c r="L14" s="131">
        <v>3</v>
      </c>
      <c r="M14" s="197"/>
      <c r="N14" s="197"/>
      <c r="O14" s="112"/>
    </row>
    <row r="15" spans="2:15" x14ac:dyDescent="0.35">
      <c r="B15" s="114" t="s">
        <v>37</v>
      </c>
      <c r="C15" s="27"/>
      <c r="D15" s="27"/>
      <c r="E15" s="21">
        <f>IF(OR(C15=0, D15=0),0,D15/C15)</f>
        <v>0</v>
      </c>
      <c r="F15" s="105">
        <v>2.5</v>
      </c>
      <c r="G15" s="28">
        <f>F15*E15</f>
        <v>0</v>
      </c>
      <c r="H15" s="163"/>
      <c r="I15" s="88"/>
      <c r="J15" s="150" t="s">
        <v>57</v>
      </c>
      <c r="K15" s="130">
        <v>2</v>
      </c>
      <c r="L15" s="131">
        <v>2</v>
      </c>
      <c r="M15" s="197"/>
      <c r="N15" s="197"/>
      <c r="O15" s="112"/>
    </row>
    <row r="16" spans="2:15" x14ac:dyDescent="0.35">
      <c r="B16" s="114" t="s">
        <v>38</v>
      </c>
      <c r="C16" s="27"/>
      <c r="D16" s="27"/>
      <c r="E16" s="21">
        <f t="shared" ref="E16:E21" si="0">IF(OR(C16=0, D16=0),0,D16/C16)</f>
        <v>0</v>
      </c>
      <c r="F16" s="105">
        <v>2.5</v>
      </c>
      <c r="G16" s="28">
        <f t="shared" ref="G16:G22" si="1">F16*E16</f>
        <v>0</v>
      </c>
      <c r="H16" s="163"/>
      <c r="I16" s="88"/>
      <c r="J16" s="150" t="s">
        <v>68</v>
      </c>
      <c r="K16" s="130">
        <v>4</v>
      </c>
      <c r="L16" s="131">
        <v>0.9</v>
      </c>
      <c r="M16" s="197"/>
      <c r="N16" s="197"/>
      <c r="O16" s="112"/>
    </row>
    <row r="17" spans="2:15" ht="27.75" customHeight="1" x14ac:dyDescent="0.35">
      <c r="B17" s="114" t="s">
        <v>39</v>
      </c>
      <c r="C17" s="27"/>
      <c r="D17" s="27"/>
      <c r="E17" s="21">
        <f t="shared" si="0"/>
        <v>0</v>
      </c>
      <c r="F17" s="105">
        <v>2.5</v>
      </c>
      <c r="G17" s="28">
        <f>F17*E17</f>
        <v>0</v>
      </c>
      <c r="H17" s="163"/>
      <c r="I17" s="88"/>
      <c r="J17" s="150" t="s">
        <v>94</v>
      </c>
      <c r="K17" s="130">
        <v>5</v>
      </c>
      <c r="L17" s="131">
        <v>0</v>
      </c>
      <c r="M17" s="194" t="s">
        <v>97</v>
      </c>
      <c r="N17" s="195"/>
      <c r="O17" s="112"/>
    </row>
    <row r="18" spans="2:15" ht="30.75" customHeight="1" x14ac:dyDescent="0.35">
      <c r="B18" s="114" t="s">
        <v>40</v>
      </c>
      <c r="C18" s="27"/>
      <c r="D18" s="27"/>
      <c r="E18" s="21">
        <f t="shared" si="0"/>
        <v>0</v>
      </c>
      <c r="F18" s="105">
        <v>2.5</v>
      </c>
      <c r="G18" s="28">
        <f t="shared" si="1"/>
        <v>0</v>
      </c>
      <c r="H18" s="163"/>
      <c r="I18" s="88"/>
      <c r="J18" s="150" t="s">
        <v>95</v>
      </c>
      <c r="K18" s="130">
        <v>15</v>
      </c>
      <c r="L18" s="131">
        <v>0</v>
      </c>
      <c r="M18" s="194" t="s">
        <v>96</v>
      </c>
      <c r="N18" s="195"/>
      <c r="O18" s="112"/>
    </row>
    <row r="19" spans="2:15" x14ac:dyDescent="0.35">
      <c r="B19" s="114" t="s">
        <v>41</v>
      </c>
      <c r="C19" s="27"/>
      <c r="D19" s="27"/>
      <c r="E19" s="21">
        <f t="shared" si="0"/>
        <v>0</v>
      </c>
      <c r="F19" s="105">
        <v>2.5</v>
      </c>
      <c r="G19" s="28">
        <f t="shared" si="1"/>
        <v>0</v>
      </c>
      <c r="H19" s="163"/>
      <c r="I19" s="88"/>
      <c r="J19" s="151"/>
      <c r="K19" s="114"/>
      <c r="L19" s="120"/>
      <c r="M19" s="196"/>
      <c r="N19" s="196"/>
      <c r="O19" s="112"/>
    </row>
    <row r="20" spans="2:15" x14ac:dyDescent="0.35">
      <c r="B20" s="114" t="s">
        <v>42</v>
      </c>
      <c r="C20" s="27"/>
      <c r="D20" s="27"/>
      <c r="E20" s="21">
        <f t="shared" si="0"/>
        <v>0</v>
      </c>
      <c r="F20" s="105">
        <v>2.5</v>
      </c>
      <c r="G20" s="28">
        <f t="shared" si="1"/>
        <v>0</v>
      </c>
      <c r="H20" s="163"/>
      <c r="I20" s="88"/>
      <c r="J20" s="151"/>
      <c r="K20" s="114"/>
      <c r="L20" s="120"/>
      <c r="M20" s="196"/>
      <c r="N20" s="196"/>
      <c r="O20" s="112"/>
    </row>
    <row r="21" spans="2:15" x14ac:dyDescent="0.35">
      <c r="B21" s="114" t="s">
        <v>43</v>
      </c>
      <c r="C21" s="103">
        <v>150</v>
      </c>
      <c r="D21" s="103">
        <v>150</v>
      </c>
      <c r="E21" s="21">
        <f t="shared" si="0"/>
        <v>1</v>
      </c>
      <c r="F21" s="105">
        <v>2.5</v>
      </c>
      <c r="G21" s="28">
        <f t="shared" si="1"/>
        <v>2.5</v>
      </c>
      <c r="H21" s="163"/>
      <c r="I21" s="88"/>
      <c r="J21" s="151"/>
      <c r="K21" s="114"/>
      <c r="L21" s="120"/>
      <c r="M21" s="196"/>
      <c r="N21" s="196"/>
      <c r="O21" s="112"/>
    </row>
    <row r="22" spans="2:15" x14ac:dyDescent="0.35">
      <c r="B22" s="114" t="s">
        <v>44</v>
      </c>
      <c r="C22" s="103">
        <v>145</v>
      </c>
      <c r="D22" s="103">
        <v>75</v>
      </c>
      <c r="E22" s="21">
        <f>IF(OR(C22=0, D22=0),0,D22/C22)</f>
        <v>0.51724137931034486</v>
      </c>
      <c r="F22" s="105">
        <v>2.5</v>
      </c>
      <c r="G22" s="28">
        <f t="shared" si="1"/>
        <v>1.2931034482758621</v>
      </c>
      <c r="H22" s="163"/>
      <c r="I22" s="88"/>
      <c r="J22" s="151"/>
      <c r="K22" s="132"/>
      <c r="L22" s="120"/>
      <c r="M22" s="196"/>
      <c r="N22" s="196"/>
      <c r="O22" s="112"/>
    </row>
    <row r="23" spans="2:15" x14ac:dyDescent="0.35">
      <c r="B23" s="114" t="s">
        <v>45</v>
      </c>
      <c r="C23" s="103">
        <v>136</v>
      </c>
      <c r="D23" s="103">
        <v>136</v>
      </c>
      <c r="E23" s="21">
        <f>IF(OR(C23=0, D23=0),0,D23/C23)</f>
        <v>1</v>
      </c>
      <c r="F23" s="105">
        <v>2.5</v>
      </c>
      <c r="G23" s="28">
        <f>F23*E23</f>
        <v>2.5</v>
      </c>
      <c r="H23" s="163"/>
      <c r="I23" s="88"/>
      <c r="J23" s="151"/>
      <c r="K23" s="114"/>
      <c r="L23" s="120"/>
      <c r="M23" s="196"/>
      <c r="N23" s="196"/>
      <c r="O23" s="112"/>
    </row>
    <row r="24" spans="2:15" ht="15" thickBot="1" x14ac:dyDescent="0.4">
      <c r="B24" s="133" t="s">
        <v>46</v>
      </c>
      <c r="C24" s="104">
        <v>120</v>
      </c>
      <c r="D24" s="104">
        <v>29</v>
      </c>
      <c r="E24" s="72">
        <f>IF(OR(C24=0, D24=0),0,D24/C24)</f>
        <v>0.24166666666666667</v>
      </c>
      <c r="F24" s="106">
        <v>2.5</v>
      </c>
      <c r="G24" s="22">
        <f>F24*E24</f>
        <v>0.60416666666666663</v>
      </c>
      <c r="H24" s="71">
        <v>42094</v>
      </c>
      <c r="I24" s="88"/>
      <c r="J24" s="152"/>
      <c r="K24" s="133"/>
      <c r="L24" s="134"/>
      <c r="M24" s="193"/>
      <c r="N24" s="193"/>
      <c r="O24" s="112"/>
    </row>
    <row r="25" spans="2:15" ht="15" thickBot="1" x14ac:dyDescent="0.4">
      <c r="B25" s="10" t="s">
        <v>0</v>
      </c>
      <c r="C25" s="135">
        <f>SUM(C13:C24)</f>
        <v>551</v>
      </c>
      <c r="D25" s="135">
        <f>SUM(D13:D24)</f>
        <v>390</v>
      </c>
      <c r="E25" s="35"/>
      <c r="F25" s="135">
        <f>SUM(F13:F24)</f>
        <v>30</v>
      </c>
      <c r="G25" s="135">
        <f>SUM(G13:G24)</f>
        <v>6.8972701149425291</v>
      </c>
      <c r="H25" s="136"/>
      <c r="I25" s="88"/>
      <c r="J25" s="137"/>
      <c r="K25" s="138">
        <f>SUM(K13:K24)</f>
        <v>30</v>
      </c>
      <c r="L25" s="138">
        <f>SUM(L13:L24)</f>
        <v>6.9</v>
      </c>
      <c r="M25" s="182"/>
      <c r="N25" s="183"/>
      <c r="O25" s="112"/>
    </row>
    <row r="26" spans="2:15" x14ac:dyDescent="0.35">
      <c r="B26" s="41"/>
      <c r="C26" s="139"/>
      <c r="D26" s="139"/>
      <c r="E26" s="64"/>
      <c r="F26" s="139"/>
      <c r="G26" s="139"/>
      <c r="H26" s="140"/>
      <c r="I26" s="88"/>
      <c r="J26" s="122"/>
      <c r="K26" s="141"/>
      <c r="L26" s="122"/>
      <c r="M26" s="88"/>
      <c r="N26" s="88"/>
      <c r="O26" s="112"/>
    </row>
    <row r="27" spans="2:15" ht="15" thickBot="1" x14ac:dyDescent="0.4">
      <c r="B27" s="12"/>
      <c r="C27" s="66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12"/>
    </row>
    <row r="28" spans="2:15" ht="15" thickBot="1" x14ac:dyDescent="0.4">
      <c r="B28" s="209" t="s">
        <v>74</v>
      </c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1"/>
      <c r="O28" s="112"/>
    </row>
    <row r="29" spans="2:15" x14ac:dyDescent="0.35">
      <c r="B29" s="101" t="s">
        <v>61</v>
      </c>
      <c r="C29" s="201">
        <v>2015</v>
      </c>
      <c r="D29" s="201"/>
      <c r="E29" s="202"/>
      <c r="F29" s="212" t="s">
        <v>17</v>
      </c>
      <c r="G29" s="213"/>
      <c r="H29" s="214" t="s">
        <v>12</v>
      </c>
      <c r="I29" s="215"/>
      <c r="J29" s="215"/>
      <c r="K29" s="215"/>
      <c r="L29" s="215"/>
      <c r="M29" s="216"/>
      <c r="N29" s="179" t="s">
        <v>131</v>
      </c>
      <c r="O29" s="112"/>
    </row>
    <row r="30" spans="2:15" ht="26.5" x14ac:dyDescent="0.35">
      <c r="B30" s="102" t="s">
        <v>49</v>
      </c>
      <c r="C30" s="203" t="s">
        <v>60</v>
      </c>
      <c r="D30" s="203"/>
      <c r="E30" s="204"/>
      <c r="F30" s="207" t="s">
        <v>34</v>
      </c>
      <c r="G30" s="207" t="s">
        <v>62</v>
      </c>
      <c r="H30" s="142" t="s">
        <v>13</v>
      </c>
      <c r="I30" s="142" t="s">
        <v>114</v>
      </c>
      <c r="J30" s="142" t="s">
        <v>27</v>
      </c>
      <c r="K30" s="142" t="s">
        <v>28</v>
      </c>
      <c r="L30" s="143" t="s">
        <v>29</v>
      </c>
      <c r="M30" s="143" t="s">
        <v>14</v>
      </c>
      <c r="N30" s="180"/>
      <c r="O30" s="112"/>
    </row>
    <row r="31" spans="2:15" ht="42" customHeight="1" thickBot="1" x14ac:dyDescent="0.4">
      <c r="B31" s="13" t="s">
        <v>30</v>
      </c>
      <c r="C31" s="14" t="s">
        <v>33</v>
      </c>
      <c r="D31" s="144" t="s">
        <v>31</v>
      </c>
      <c r="E31" s="15" t="s">
        <v>15</v>
      </c>
      <c r="F31" s="208"/>
      <c r="G31" s="208"/>
      <c r="H31" s="23">
        <v>0</v>
      </c>
      <c r="I31" s="23">
        <v>0</v>
      </c>
      <c r="J31" s="23">
        <v>0</v>
      </c>
      <c r="K31" s="23">
        <v>0</v>
      </c>
      <c r="L31" s="31">
        <v>0</v>
      </c>
      <c r="M31" s="24">
        <f>SUM(H31:L31)</f>
        <v>0</v>
      </c>
      <c r="N31" s="181"/>
      <c r="O31" s="112"/>
    </row>
    <row r="32" spans="2:15" ht="15" thickBot="1" x14ac:dyDescent="0.4">
      <c r="B32" s="69">
        <v>42170</v>
      </c>
      <c r="C32" s="67">
        <v>10</v>
      </c>
      <c r="D32" s="68">
        <v>6.9</v>
      </c>
      <c r="E32" s="68">
        <v>240</v>
      </c>
      <c r="F32" s="36">
        <f>D25/C25</f>
        <v>0.7078039927404719</v>
      </c>
      <c r="G32" s="39">
        <f>E32*F32</f>
        <v>169.87295825771326</v>
      </c>
      <c r="H32" s="37">
        <f t="shared" ref="H32:M32" si="2">+$F$19*H31</f>
        <v>0</v>
      </c>
      <c r="I32" s="37">
        <f t="shared" si="2"/>
        <v>0</v>
      </c>
      <c r="J32" s="37">
        <f t="shared" si="2"/>
        <v>0</v>
      </c>
      <c r="K32" s="37">
        <f t="shared" si="2"/>
        <v>0</v>
      </c>
      <c r="L32" s="37">
        <f t="shared" si="2"/>
        <v>0</v>
      </c>
      <c r="M32" s="37">
        <f t="shared" si="2"/>
        <v>0</v>
      </c>
      <c r="N32" s="38">
        <f>+G32+M32</f>
        <v>169.87295825771326</v>
      </c>
      <c r="O32" s="112"/>
    </row>
    <row r="33" spans="2:15" ht="9" customHeight="1" x14ac:dyDescent="0.35">
      <c r="B33" s="155"/>
      <c r="C33" s="139"/>
      <c r="D33" s="139"/>
      <c r="E33" s="64"/>
      <c r="F33" s="139"/>
      <c r="G33" s="139"/>
      <c r="H33" s="140"/>
      <c r="I33" s="88"/>
      <c r="J33" s="122"/>
      <c r="K33" s="141"/>
      <c r="L33" s="122"/>
      <c r="M33" s="88"/>
      <c r="N33" s="88"/>
      <c r="O33" s="112"/>
    </row>
    <row r="34" spans="2:15" x14ac:dyDescent="0.35">
      <c r="B34" s="156" t="s">
        <v>47</v>
      </c>
      <c r="C34" s="88"/>
      <c r="D34" s="20"/>
      <c r="E34" s="18"/>
      <c r="F34" s="18"/>
      <c r="G34" s="18"/>
      <c r="H34" s="19"/>
      <c r="I34" s="18"/>
      <c r="J34" s="157"/>
      <c r="K34" s="112"/>
    </row>
    <row r="35" spans="2:15" x14ac:dyDescent="0.35">
      <c r="C35" s="88"/>
      <c r="D35" s="88"/>
      <c r="E35" s="88"/>
      <c r="F35" s="88"/>
      <c r="G35" s="88"/>
      <c r="H35" s="88"/>
      <c r="I35" s="88"/>
      <c r="J35" s="157"/>
      <c r="K35" s="112"/>
    </row>
    <row r="36" spans="2:15" x14ac:dyDescent="0.35">
      <c r="C36" s="88"/>
      <c r="D36" s="88"/>
      <c r="E36" s="88"/>
      <c r="F36" s="88"/>
      <c r="G36" s="88"/>
      <c r="H36" s="88"/>
      <c r="I36" s="88"/>
      <c r="J36" s="88"/>
      <c r="K36" s="158"/>
      <c r="L36" s="158"/>
      <c r="M36" s="158"/>
      <c r="N36" s="158"/>
      <c r="O36" s="112"/>
    </row>
    <row r="37" spans="2:15" x14ac:dyDescent="0.3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112"/>
    </row>
    <row r="38" spans="2:15" x14ac:dyDescent="0.35">
      <c r="B38" t="s">
        <v>126</v>
      </c>
      <c r="H38" s="11"/>
      <c r="I38" s="11"/>
      <c r="J38" s="11"/>
      <c r="K38" s="11"/>
      <c r="L38" s="11"/>
      <c r="M38" s="88"/>
      <c r="N38" s="88"/>
      <c r="O38" s="112"/>
    </row>
    <row r="39" spans="2:15" x14ac:dyDescent="0.35">
      <c r="B39" t="s">
        <v>127</v>
      </c>
      <c r="E39" s="1"/>
      <c r="F39" s="1"/>
      <c r="G39" s="1"/>
      <c r="H39" s="160"/>
      <c r="I39" s="160"/>
      <c r="J39" s="160"/>
      <c r="K39" s="160"/>
      <c r="L39" s="160"/>
      <c r="M39" s="88"/>
      <c r="N39" s="88"/>
      <c r="O39" s="112"/>
    </row>
    <row r="40" spans="2:15" x14ac:dyDescent="0.35">
      <c r="H40" s="1"/>
      <c r="M40" s="88"/>
      <c r="N40" s="88"/>
      <c r="O40" s="112"/>
    </row>
    <row r="41" spans="2:15" x14ac:dyDescent="0.35">
      <c r="B41" t="s">
        <v>128</v>
      </c>
      <c r="M41" s="88"/>
      <c r="N41" s="88"/>
      <c r="O41" s="112"/>
    </row>
    <row r="42" spans="2:15" ht="23.25" customHeight="1" x14ac:dyDescent="0.35">
      <c r="B42" s="159"/>
      <c r="C42" s="159"/>
      <c r="D42" s="159"/>
      <c r="E42" s="159"/>
      <c r="F42" s="159"/>
      <c r="G42" s="159"/>
      <c r="M42" s="110"/>
      <c r="N42" s="110"/>
    </row>
    <row r="43" spans="2:15" x14ac:dyDescent="0.35">
      <c r="B43" t="s">
        <v>130</v>
      </c>
    </row>
    <row r="44" spans="2:15" ht="15.5" x14ac:dyDescent="0.35">
      <c r="B44" s="7"/>
      <c r="C44" s="7"/>
      <c r="D44" s="7"/>
      <c r="E44" s="1"/>
    </row>
    <row r="46" spans="2:15" x14ac:dyDescent="0.35">
      <c r="C46" s="1"/>
      <c r="J46" s="1"/>
    </row>
    <row r="47" spans="2:15" ht="24.75" customHeight="1" x14ac:dyDescent="0.35"/>
  </sheetData>
  <mergeCells count="40">
    <mergeCell ref="J1:N1"/>
    <mergeCell ref="I5:J5"/>
    <mergeCell ref="K5:N5"/>
    <mergeCell ref="I7:K7"/>
    <mergeCell ref="B9:D9"/>
    <mergeCell ref="C5:H5"/>
    <mergeCell ref="E6:H6"/>
    <mergeCell ref="E8:N8"/>
    <mergeCell ref="C7:D7"/>
    <mergeCell ref="E7:F7"/>
    <mergeCell ref="G7:H7"/>
    <mergeCell ref="M22:N22"/>
    <mergeCell ref="E9:N9"/>
    <mergeCell ref="M12:N12"/>
    <mergeCell ref="C29:E29"/>
    <mergeCell ref="C30:E30"/>
    <mergeCell ref="B11:G11"/>
    <mergeCell ref="M19:N19"/>
    <mergeCell ref="M20:N20"/>
    <mergeCell ref="F30:F31"/>
    <mergeCell ref="G30:G31"/>
    <mergeCell ref="B28:N28"/>
    <mergeCell ref="F29:G29"/>
    <mergeCell ref="H29:M29"/>
    <mergeCell ref="N29:N31"/>
    <mergeCell ref="M25:N25"/>
    <mergeCell ref="K4:N4"/>
    <mergeCell ref="I6:J6"/>
    <mergeCell ref="I4:J4"/>
    <mergeCell ref="L7:N7"/>
    <mergeCell ref="M13:N13"/>
    <mergeCell ref="M24:N24"/>
    <mergeCell ref="M17:N17"/>
    <mergeCell ref="M18:N18"/>
    <mergeCell ref="M23:N23"/>
    <mergeCell ref="M14:N14"/>
    <mergeCell ref="M15:N15"/>
    <mergeCell ref="M16:N16"/>
    <mergeCell ref="K6:N6"/>
    <mergeCell ref="M21:N21"/>
  </mergeCells>
  <phoneticPr fontId="21" type="noConversion"/>
  <pageMargins left="0.25" right="0.25" top="0.75" bottom="0.75" header="0.3" footer="0.3"/>
  <pageSetup paperSize="9" scale="69" orientation="landscape" copies="2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112E58CE101F2D4B90895E5F3183DB0D" ma:contentTypeVersion="15" ma:contentTypeDescription="Luo uusi asiakirja." ma:contentTypeScope="" ma:versionID="5550fe5ea1fef170c1b7c92662bf2027">
  <xsd:schema xmlns:xsd="http://www.w3.org/2001/XMLSchema" xmlns:xs="http://www.w3.org/2001/XMLSchema" xmlns:p="http://schemas.microsoft.com/office/2006/metadata/properties" xmlns:ns2="07f82f05-2834-4a85-9f0d-97345fc438c7" xmlns:ns3="a4ceee9a-8660-4a90-926a-96641136a8a6" targetNamespace="http://schemas.microsoft.com/office/2006/metadata/properties" ma:root="true" ma:fieldsID="78913cb1d491925b17086ebb8c036969" ns2:_="" ns3:_="">
    <xsd:import namespace="07f82f05-2834-4a85-9f0d-97345fc438c7"/>
    <xsd:import namespace="a4ceee9a-8660-4a90-926a-96641136a8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f82f05-2834-4a85-9f0d-97345fc43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Kuvien tunnisteet" ma:readOnly="false" ma:fieldId="{5cf76f15-5ced-4ddc-b409-7134ff3c332f}" ma:taxonomyMulti="true" ma:sspId="d8a5ecd6-af6c-43f6-aded-cfb13d62c2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ceee9a-8660-4a90-926a-96641136a8a6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3145a95e-bcbf-4b50-a2a3-dea2b6810ed4}" ma:internalName="TaxCatchAll" ma:showField="CatchAllData" ma:web="a4ceee9a-8660-4a90-926a-96641136a8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8EB719-550B-42A5-858F-19B80F293EEB}"/>
</file>

<file path=customXml/itemProps2.xml><?xml version="1.0" encoding="utf-8"?>
<ds:datastoreItem xmlns:ds="http://schemas.openxmlformats.org/officeDocument/2006/customXml" ds:itemID="{90F07F1A-9FAD-4E8C-97E6-2DA6C5F12A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Ohjeet</vt:lpstr>
      <vt:lpstr>Palkat</vt:lpstr>
      <vt:lpstr>Lomat</vt:lpstr>
      <vt:lpstr>Lomat!Tulostusalue</vt:lpstr>
    </vt:vector>
  </TitlesOfParts>
  <Company>Pohjois-Savon TE-keskus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Palkkaselvitys-lomake</dc:title>
  <dc:creator>rissanen erkki</dc:creator>
  <cp:lastModifiedBy>Kantonen Tyyni (MMM)</cp:lastModifiedBy>
  <cp:lastPrinted>2018-07-12T11:30:30Z</cp:lastPrinted>
  <dcterms:created xsi:type="dcterms:W3CDTF">2010-10-01T07:59:12Z</dcterms:created>
  <dcterms:modified xsi:type="dcterms:W3CDTF">2020-07-16T08:29:34Z</dcterms:modified>
</cp:coreProperties>
</file>